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\Desktop\"/>
    </mc:Choice>
  </mc:AlternateContent>
  <xr:revisionPtr revIDLastSave="0" documentId="13_ncr:1_{EEF2CD60-0B72-4284-94D1-9137E05636FA}" xr6:coauthVersionLast="47" xr6:coauthVersionMax="47" xr10:uidLastSave="{00000000-0000-0000-0000-000000000000}"/>
  <bookViews>
    <workbookView xWindow="-93" yWindow="-93" windowWidth="21520" windowHeight="11586" activeTab="1" xr2:uid="{F5D9AC7D-0AD9-4EB5-84AF-961793B4BDDC}"/>
  </bookViews>
  <sheets>
    <sheet name="Info Card" sheetId="1" r:id="rId1"/>
    <sheet name="Normalized without Histone" sheetId="4" r:id="rId2"/>
    <sheet name="Normalized Results" sheetId="2" r:id="rId3"/>
    <sheet name="Found only DMSO" sheetId="5" r:id="rId4"/>
    <sheet name="Found only CCCP" sheetId="6" r:id="rId5"/>
  </sheets>
  <definedNames>
    <definedName name="_xlnm._FilterDatabase" localSheetId="4" hidden="1">'Found only CCCP'!$A$1:$Z$1</definedName>
    <definedName name="_xlnm._FilterDatabase" localSheetId="3" hidden="1">'Found only DMSO'!$A$1:$Z$1</definedName>
    <definedName name="_xlnm._FilterDatabase" localSheetId="2" hidden="1">'Normalized Results'!$A$1:$AK$1</definedName>
    <definedName name="_xlnm._FilterDatabase" localSheetId="1" hidden="1">'Normalized without Histone'!$A$1:$AK$532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17" i="4" l="1"/>
  <c r="V486" i="4"/>
  <c r="U486" i="4"/>
  <c r="T486" i="4"/>
  <c r="S486" i="4"/>
  <c r="Q486" i="4"/>
  <c r="P486" i="4"/>
  <c r="O486" i="4"/>
  <c r="U481" i="4"/>
  <c r="T481" i="4"/>
  <c r="S481" i="4"/>
  <c r="Q481" i="4"/>
  <c r="P481" i="4"/>
  <c r="O481" i="4"/>
  <c r="U480" i="4"/>
  <c r="T480" i="4"/>
  <c r="S480" i="4"/>
  <c r="V480" i="4" s="1"/>
  <c r="Q480" i="4"/>
  <c r="P480" i="4"/>
  <c r="O480" i="4"/>
  <c r="U482" i="4"/>
  <c r="T482" i="4"/>
  <c r="S482" i="4"/>
  <c r="Q482" i="4"/>
  <c r="P482" i="4"/>
  <c r="O482" i="4"/>
  <c r="U469" i="4"/>
  <c r="T469" i="4"/>
  <c r="S469" i="4"/>
  <c r="V469" i="4" s="1"/>
  <c r="Q469" i="4"/>
  <c r="P469" i="4"/>
  <c r="O469" i="4"/>
  <c r="U483" i="4"/>
  <c r="T483" i="4"/>
  <c r="S483" i="4"/>
  <c r="Q483" i="4"/>
  <c r="P483" i="4"/>
  <c r="O483" i="4"/>
  <c r="U458" i="4"/>
  <c r="T458" i="4"/>
  <c r="S458" i="4"/>
  <c r="V458" i="4" s="1"/>
  <c r="Q458" i="4"/>
  <c r="P458" i="4"/>
  <c r="O458" i="4"/>
  <c r="U478" i="4"/>
  <c r="T478" i="4"/>
  <c r="S478" i="4"/>
  <c r="Q478" i="4"/>
  <c r="P478" i="4"/>
  <c r="O478" i="4"/>
  <c r="U473" i="4"/>
  <c r="T473" i="4"/>
  <c r="S473" i="4"/>
  <c r="V473" i="4" s="1"/>
  <c r="Q473" i="4"/>
  <c r="P473" i="4"/>
  <c r="O473" i="4"/>
  <c r="U476" i="4"/>
  <c r="T476" i="4"/>
  <c r="S476" i="4"/>
  <c r="Q476" i="4"/>
  <c r="P476" i="4"/>
  <c r="O476" i="4"/>
  <c r="U468" i="4"/>
  <c r="T468" i="4"/>
  <c r="S468" i="4"/>
  <c r="V468" i="4" s="1"/>
  <c r="Q468" i="4"/>
  <c r="P468" i="4"/>
  <c r="O468" i="4"/>
  <c r="U467" i="4"/>
  <c r="T467" i="4"/>
  <c r="S467" i="4"/>
  <c r="Q467" i="4"/>
  <c r="P467" i="4"/>
  <c r="O467" i="4"/>
  <c r="U466" i="4"/>
  <c r="T466" i="4"/>
  <c r="S466" i="4"/>
  <c r="V466" i="4" s="1"/>
  <c r="Q466" i="4"/>
  <c r="P466" i="4"/>
  <c r="O466" i="4"/>
  <c r="U485" i="4"/>
  <c r="T485" i="4"/>
  <c r="S485" i="4"/>
  <c r="Q485" i="4"/>
  <c r="P485" i="4"/>
  <c r="O485" i="4"/>
  <c r="U445" i="4"/>
  <c r="T445" i="4"/>
  <c r="S445" i="4"/>
  <c r="V445" i="4" s="1"/>
  <c r="Q445" i="4"/>
  <c r="P445" i="4"/>
  <c r="O445" i="4"/>
  <c r="U462" i="4"/>
  <c r="T462" i="4"/>
  <c r="S462" i="4"/>
  <c r="Q462" i="4"/>
  <c r="P462" i="4"/>
  <c r="O462" i="4"/>
  <c r="U447" i="4"/>
  <c r="T447" i="4"/>
  <c r="S447" i="4"/>
  <c r="Q447" i="4"/>
  <c r="P447" i="4"/>
  <c r="O447" i="4"/>
  <c r="U461" i="4"/>
  <c r="T461" i="4"/>
  <c r="S461" i="4"/>
  <c r="Q461" i="4"/>
  <c r="P461" i="4"/>
  <c r="O461" i="4"/>
  <c r="U454" i="4"/>
  <c r="T454" i="4"/>
  <c r="S454" i="4"/>
  <c r="Q454" i="4"/>
  <c r="P454" i="4"/>
  <c r="O454" i="4"/>
  <c r="U446" i="4"/>
  <c r="T446" i="4"/>
  <c r="S446" i="4"/>
  <c r="Q446" i="4"/>
  <c r="P446" i="4"/>
  <c r="O446" i="4"/>
  <c r="U450" i="4"/>
  <c r="T450" i="4"/>
  <c r="S450" i="4"/>
  <c r="V450" i="4" s="1"/>
  <c r="Q450" i="4"/>
  <c r="P450" i="4"/>
  <c r="O450" i="4"/>
  <c r="U470" i="4"/>
  <c r="T470" i="4"/>
  <c r="S470" i="4"/>
  <c r="Q470" i="4"/>
  <c r="P470" i="4"/>
  <c r="O470" i="4"/>
  <c r="U474" i="4"/>
  <c r="T474" i="4"/>
  <c r="S474" i="4"/>
  <c r="V474" i="4" s="1"/>
  <c r="Q474" i="4"/>
  <c r="P474" i="4"/>
  <c r="O474" i="4"/>
  <c r="U359" i="4"/>
  <c r="T359" i="4"/>
  <c r="S359" i="4"/>
  <c r="Q359" i="4"/>
  <c r="P359" i="4"/>
  <c r="O359" i="4"/>
  <c r="U439" i="4"/>
  <c r="T439" i="4"/>
  <c r="S439" i="4"/>
  <c r="Q439" i="4"/>
  <c r="P439" i="4"/>
  <c r="O439" i="4"/>
  <c r="U377" i="4"/>
  <c r="T377" i="4"/>
  <c r="S377" i="4"/>
  <c r="Q377" i="4"/>
  <c r="P377" i="4"/>
  <c r="O377" i="4"/>
  <c r="U415" i="4"/>
  <c r="T415" i="4"/>
  <c r="S415" i="4"/>
  <c r="Q415" i="4"/>
  <c r="P415" i="4"/>
  <c r="O415" i="4"/>
  <c r="U459" i="4"/>
  <c r="T459" i="4"/>
  <c r="S459" i="4"/>
  <c r="Q459" i="4"/>
  <c r="P459" i="4"/>
  <c r="O459" i="4"/>
  <c r="U448" i="4"/>
  <c r="T448" i="4"/>
  <c r="S448" i="4"/>
  <c r="V448" i="4" s="1"/>
  <c r="Q448" i="4"/>
  <c r="P448" i="4"/>
  <c r="O448" i="4"/>
  <c r="U484" i="4"/>
  <c r="T484" i="4"/>
  <c r="S484" i="4"/>
  <c r="Q484" i="4"/>
  <c r="P484" i="4"/>
  <c r="O484" i="4"/>
  <c r="U401" i="4"/>
  <c r="T401" i="4"/>
  <c r="S401" i="4"/>
  <c r="Q401" i="4"/>
  <c r="P401" i="4"/>
  <c r="O401" i="4"/>
  <c r="U340" i="4"/>
  <c r="T340" i="4"/>
  <c r="S340" i="4"/>
  <c r="Q340" i="4"/>
  <c r="P340" i="4"/>
  <c r="O340" i="4"/>
  <c r="U463" i="4"/>
  <c r="T463" i="4"/>
  <c r="S463" i="4"/>
  <c r="Q463" i="4"/>
  <c r="P463" i="4"/>
  <c r="O463" i="4"/>
  <c r="U479" i="4"/>
  <c r="T479" i="4"/>
  <c r="S479" i="4"/>
  <c r="Q479" i="4"/>
  <c r="P479" i="4"/>
  <c r="O479" i="4"/>
  <c r="U387" i="4"/>
  <c r="T387" i="4"/>
  <c r="S387" i="4"/>
  <c r="Q387" i="4"/>
  <c r="P387" i="4"/>
  <c r="O387" i="4"/>
  <c r="U451" i="4"/>
  <c r="T451" i="4"/>
  <c r="S451" i="4"/>
  <c r="Q451" i="4"/>
  <c r="P451" i="4"/>
  <c r="O451" i="4"/>
  <c r="U438" i="4"/>
  <c r="T438" i="4"/>
  <c r="S438" i="4"/>
  <c r="Q438" i="4"/>
  <c r="P438" i="4"/>
  <c r="O438" i="4"/>
  <c r="U477" i="4"/>
  <c r="T477" i="4"/>
  <c r="S477" i="4"/>
  <c r="Q477" i="4"/>
  <c r="P477" i="4"/>
  <c r="O477" i="4"/>
  <c r="U444" i="4"/>
  <c r="T444" i="4"/>
  <c r="S444" i="4"/>
  <c r="Q444" i="4"/>
  <c r="P444" i="4"/>
  <c r="O444" i="4"/>
  <c r="U464" i="4"/>
  <c r="T464" i="4"/>
  <c r="S464" i="4"/>
  <c r="Q464" i="4"/>
  <c r="P464" i="4"/>
  <c r="O464" i="4"/>
  <c r="U429" i="4"/>
  <c r="T429" i="4"/>
  <c r="S429" i="4"/>
  <c r="Q429" i="4"/>
  <c r="P429" i="4"/>
  <c r="O429" i="4"/>
  <c r="U443" i="4"/>
  <c r="T443" i="4"/>
  <c r="S443" i="4"/>
  <c r="Q443" i="4"/>
  <c r="P443" i="4"/>
  <c r="O443" i="4"/>
  <c r="U408" i="4"/>
  <c r="T408" i="4"/>
  <c r="S408" i="4"/>
  <c r="Q408" i="4"/>
  <c r="P408" i="4"/>
  <c r="O408" i="4"/>
  <c r="U434" i="4"/>
  <c r="T434" i="4"/>
  <c r="S434" i="4"/>
  <c r="Q434" i="4"/>
  <c r="P434" i="4"/>
  <c r="O434" i="4"/>
  <c r="V471" i="4"/>
  <c r="X471" i="4" s="1"/>
  <c r="U471" i="4"/>
  <c r="T471" i="4"/>
  <c r="S471" i="4"/>
  <c r="Q471" i="4"/>
  <c r="P471" i="4"/>
  <c r="O471" i="4"/>
  <c r="U414" i="4"/>
  <c r="T414" i="4"/>
  <c r="S414" i="4"/>
  <c r="Q414" i="4"/>
  <c r="P414" i="4"/>
  <c r="O414" i="4"/>
  <c r="U413" i="4"/>
  <c r="T413" i="4"/>
  <c r="S413" i="4"/>
  <c r="Q413" i="4"/>
  <c r="P413" i="4"/>
  <c r="O413" i="4"/>
  <c r="U440" i="4"/>
  <c r="T440" i="4"/>
  <c r="S440" i="4"/>
  <c r="Q440" i="4"/>
  <c r="P440" i="4"/>
  <c r="O440" i="4"/>
  <c r="U433" i="4"/>
  <c r="T433" i="4"/>
  <c r="S433" i="4"/>
  <c r="Q433" i="4"/>
  <c r="P433" i="4"/>
  <c r="O433" i="4"/>
  <c r="U422" i="4"/>
  <c r="T422" i="4"/>
  <c r="S422" i="4"/>
  <c r="Q422" i="4"/>
  <c r="P422" i="4"/>
  <c r="O422" i="4"/>
  <c r="U427" i="4"/>
  <c r="T427" i="4"/>
  <c r="S427" i="4"/>
  <c r="Q427" i="4"/>
  <c r="P427" i="4"/>
  <c r="O427" i="4"/>
  <c r="U407" i="4"/>
  <c r="T407" i="4"/>
  <c r="S407" i="4"/>
  <c r="Q407" i="4"/>
  <c r="P407" i="4"/>
  <c r="O407" i="4"/>
  <c r="V435" i="4"/>
  <c r="X435" i="4" s="1"/>
  <c r="U435" i="4"/>
  <c r="T435" i="4"/>
  <c r="S435" i="4"/>
  <c r="Q435" i="4"/>
  <c r="P435" i="4"/>
  <c r="O435" i="4"/>
  <c r="U426" i="4"/>
  <c r="T426" i="4"/>
  <c r="S426" i="4"/>
  <c r="Q426" i="4"/>
  <c r="P426" i="4"/>
  <c r="O426" i="4"/>
  <c r="U409" i="4"/>
  <c r="T409" i="4"/>
  <c r="S409" i="4"/>
  <c r="Q409" i="4"/>
  <c r="P409" i="4"/>
  <c r="O409" i="4"/>
  <c r="U403" i="4"/>
  <c r="T403" i="4"/>
  <c r="S403" i="4"/>
  <c r="Q403" i="4"/>
  <c r="P403" i="4"/>
  <c r="O403" i="4"/>
  <c r="V453" i="4"/>
  <c r="U453" i="4"/>
  <c r="T453" i="4"/>
  <c r="S453" i="4"/>
  <c r="Q453" i="4"/>
  <c r="P453" i="4"/>
  <c r="O453" i="4"/>
  <c r="U390" i="4"/>
  <c r="T390" i="4"/>
  <c r="S390" i="4"/>
  <c r="Q390" i="4"/>
  <c r="P390" i="4"/>
  <c r="O390" i="4"/>
  <c r="U360" i="4"/>
  <c r="T360" i="4"/>
  <c r="S360" i="4"/>
  <c r="Q360" i="4"/>
  <c r="P360" i="4"/>
  <c r="O360" i="4"/>
  <c r="U418" i="4"/>
  <c r="T418" i="4"/>
  <c r="S418" i="4"/>
  <c r="Q418" i="4"/>
  <c r="P418" i="4"/>
  <c r="O418" i="4"/>
  <c r="U365" i="4"/>
  <c r="T365" i="4"/>
  <c r="S365" i="4"/>
  <c r="Q365" i="4"/>
  <c r="P365" i="4"/>
  <c r="O365" i="4"/>
  <c r="U362" i="4"/>
  <c r="T362" i="4"/>
  <c r="S362" i="4"/>
  <c r="Q362" i="4"/>
  <c r="P362" i="4"/>
  <c r="O362" i="4"/>
  <c r="U375" i="4"/>
  <c r="T375" i="4"/>
  <c r="S375" i="4"/>
  <c r="Q375" i="4"/>
  <c r="P375" i="4"/>
  <c r="O375" i="4"/>
  <c r="U423" i="4"/>
  <c r="T423" i="4"/>
  <c r="S423" i="4"/>
  <c r="Q423" i="4"/>
  <c r="P423" i="4"/>
  <c r="O423" i="4"/>
  <c r="U373" i="4"/>
  <c r="T373" i="4"/>
  <c r="S373" i="4"/>
  <c r="Q373" i="4"/>
  <c r="P373" i="4"/>
  <c r="O373" i="4"/>
  <c r="U318" i="4"/>
  <c r="T318" i="4"/>
  <c r="S318" i="4"/>
  <c r="Q318" i="4"/>
  <c r="P318" i="4"/>
  <c r="O318" i="4"/>
  <c r="U405" i="4"/>
  <c r="T405" i="4"/>
  <c r="S405" i="4"/>
  <c r="Q405" i="4"/>
  <c r="P405" i="4"/>
  <c r="O405" i="4"/>
  <c r="U416" i="4"/>
  <c r="T416" i="4"/>
  <c r="S416" i="4"/>
  <c r="Q416" i="4"/>
  <c r="P416" i="4"/>
  <c r="O416" i="4"/>
  <c r="U367" i="4"/>
  <c r="T367" i="4"/>
  <c r="S367" i="4"/>
  <c r="Q367" i="4"/>
  <c r="P367" i="4"/>
  <c r="O367" i="4"/>
  <c r="U371" i="4"/>
  <c r="T371" i="4"/>
  <c r="S371" i="4"/>
  <c r="Q371" i="4"/>
  <c r="P371" i="4"/>
  <c r="O371" i="4"/>
  <c r="U399" i="4"/>
  <c r="T399" i="4"/>
  <c r="S399" i="4"/>
  <c r="Q399" i="4"/>
  <c r="P399" i="4"/>
  <c r="O399" i="4"/>
  <c r="U383" i="4"/>
  <c r="T383" i="4"/>
  <c r="S383" i="4"/>
  <c r="Q383" i="4"/>
  <c r="P383" i="4"/>
  <c r="O383" i="4"/>
  <c r="U389" i="4"/>
  <c r="T389" i="4"/>
  <c r="S389" i="4"/>
  <c r="Q389" i="4"/>
  <c r="P389" i="4"/>
  <c r="O389" i="4"/>
  <c r="U419" i="4"/>
  <c r="T419" i="4"/>
  <c r="S419" i="4"/>
  <c r="Q419" i="4"/>
  <c r="P419" i="4"/>
  <c r="O419" i="4"/>
  <c r="U417" i="4"/>
  <c r="T417" i="4"/>
  <c r="S417" i="4"/>
  <c r="Q417" i="4"/>
  <c r="P417" i="4"/>
  <c r="O417" i="4"/>
  <c r="U380" i="4"/>
  <c r="T380" i="4"/>
  <c r="S380" i="4"/>
  <c r="Q380" i="4"/>
  <c r="P380" i="4"/>
  <c r="O380" i="4"/>
  <c r="U339" i="4"/>
  <c r="T339" i="4"/>
  <c r="S339" i="4"/>
  <c r="Q339" i="4"/>
  <c r="P339" i="4"/>
  <c r="O339" i="4"/>
  <c r="U406" i="4"/>
  <c r="T406" i="4"/>
  <c r="S406" i="4"/>
  <c r="Q406" i="4"/>
  <c r="P406" i="4"/>
  <c r="O406" i="4"/>
  <c r="U178" i="4"/>
  <c r="T178" i="4"/>
  <c r="S178" i="4"/>
  <c r="Q178" i="4"/>
  <c r="P178" i="4"/>
  <c r="O178" i="4"/>
  <c r="U376" i="4"/>
  <c r="T376" i="4"/>
  <c r="S376" i="4"/>
  <c r="Q376" i="4"/>
  <c r="P376" i="4"/>
  <c r="O376" i="4"/>
  <c r="V452" i="4"/>
  <c r="X452" i="4" s="1"/>
  <c r="U452" i="4"/>
  <c r="T452" i="4"/>
  <c r="S452" i="4"/>
  <c r="Q452" i="4"/>
  <c r="P452" i="4"/>
  <c r="O452" i="4"/>
  <c r="U397" i="4"/>
  <c r="T397" i="4"/>
  <c r="S397" i="4"/>
  <c r="Q397" i="4"/>
  <c r="P397" i="4"/>
  <c r="O397" i="4"/>
  <c r="U384" i="4"/>
  <c r="T384" i="4"/>
  <c r="S384" i="4"/>
  <c r="Q384" i="4"/>
  <c r="P384" i="4"/>
  <c r="O384" i="4"/>
  <c r="U391" i="4"/>
  <c r="T391" i="4"/>
  <c r="S391" i="4"/>
  <c r="Q391" i="4"/>
  <c r="P391" i="4"/>
  <c r="O391" i="4"/>
  <c r="U372" i="4"/>
  <c r="T372" i="4"/>
  <c r="S372" i="4"/>
  <c r="Q372" i="4"/>
  <c r="P372" i="4"/>
  <c r="O372" i="4"/>
  <c r="U353" i="4"/>
  <c r="T353" i="4"/>
  <c r="S353" i="4"/>
  <c r="Q353" i="4"/>
  <c r="P353" i="4"/>
  <c r="O353" i="4"/>
  <c r="U352" i="4"/>
  <c r="T352" i="4"/>
  <c r="S352" i="4"/>
  <c r="Q352" i="4"/>
  <c r="P352" i="4"/>
  <c r="O352" i="4"/>
  <c r="U341" i="4"/>
  <c r="T341" i="4"/>
  <c r="S341" i="4"/>
  <c r="Q341" i="4"/>
  <c r="P341" i="4"/>
  <c r="O341" i="4"/>
  <c r="V345" i="4"/>
  <c r="U345" i="4"/>
  <c r="T345" i="4"/>
  <c r="S345" i="4"/>
  <c r="Q345" i="4"/>
  <c r="P345" i="4"/>
  <c r="O345" i="4"/>
  <c r="U336" i="4"/>
  <c r="T336" i="4"/>
  <c r="S336" i="4"/>
  <c r="Q336" i="4"/>
  <c r="P336" i="4"/>
  <c r="O336" i="4"/>
  <c r="U329" i="4"/>
  <c r="T329" i="4"/>
  <c r="S329" i="4"/>
  <c r="Q329" i="4"/>
  <c r="P329" i="4"/>
  <c r="O329" i="4"/>
  <c r="U328" i="4"/>
  <c r="T328" i="4"/>
  <c r="S328" i="4"/>
  <c r="Q328" i="4"/>
  <c r="P328" i="4"/>
  <c r="O328" i="4"/>
  <c r="U437" i="4"/>
  <c r="T437" i="4"/>
  <c r="S437" i="4"/>
  <c r="Q437" i="4"/>
  <c r="P437" i="4"/>
  <c r="O437" i="4"/>
  <c r="U337" i="4"/>
  <c r="T337" i="4"/>
  <c r="S337" i="4"/>
  <c r="Q337" i="4"/>
  <c r="P337" i="4"/>
  <c r="O337" i="4"/>
  <c r="U313" i="4"/>
  <c r="T313" i="4"/>
  <c r="S313" i="4"/>
  <c r="Q313" i="4"/>
  <c r="P313" i="4"/>
  <c r="O313" i="4"/>
  <c r="U378" i="4"/>
  <c r="T378" i="4"/>
  <c r="S378" i="4"/>
  <c r="Q378" i="4"/>
  <c r="P378" i="4"/>
  <c r="O378" i="4"/>
  <c r="U393" i="4"/>
  <c r="T393" i="4"/>
  <c r="S393" i="4"/>
  <c r="Q393" i="4"/>
  <c r="P393" i="4"/>
  <c r="O393" i="4"/>
  <c r="U268" i="4"/>
  <c r="T268" i="4"/>
  <c r="S268" i="4"/>
  <c r="Q268" i="4"/>
  <c r="P268" i="4"/>
  <c r="O268" i="4"/>
  <c r="U368" i="4"/>
  <c r="T368" i="4"/>
  <c r="S368" i="4"/>
  <c r="Q368" i="4"/>
  <c r="P368" i="4"/>
  <c r="O368" i="4"/>
  <c r="U410" i="4"/>
  <c r="T410" i="4"/>
  <c r="S410" i="4"/>
  <c r="Q410" i="4"/>
  <c r="P410" i="4"/>
  <c r="O410" i="4"/>
  <c r="U472" i="4"/>
  <c r="T472" i="4"/>
  <c r="S472" i="4"/>
  <c r="Q472" i="4"/>
  <c r="P472" i="4"/>
  <c r="O472" i="4"/>
  <c r="U357" i="4"/>
  <c r="T357" i="4"/>
  <c r="S357" i="4"/>
  <c r="Q357" i="4"/>
  <c r="P357" i="4"/>
  <c r="O357" i="4"/>
  <c r="U425" i="4"/>
  <c r="T425" i="4"/>
  <c r="S425" i="4"/>
  <c r="Q425" i="4"/>
  <c r="P425" i="4"/>
  <c r="O425" i="4"/>
  <c r="U348" i="4"/>
  <c r="T348" i="4"/>
  <c r="S348" i="4"/>
  <c r="Q348" i="4"/>
  <c r="P348" i="4"/>
  <c r="O348" i="4"/>
  <c r="U221" i="4"/>
  <c r="T221" i="4"/>
  <c r="S221" i="4"/>
  <c r="Q221" i="4"/>
  <c r="P221" i="4"/>
  <c r="O221" i="4"/>
  <c r="U347" i="4"/>
  <c r="T347" i="4"/>
  <c r="S347" i="4"/>
  <c r="Q347" i="4"/>
  <c r="P347" i="4"/>
  <c r="O347" i="4"/>
  <c r="U370" i="4"/>
  <c r="T370" i="4"/>
  <c r="S370" i="4"/>
  <c r="Q370" i="4"/>
  <c r="P370" i="4"/>
  <c r="O370" i="4"/>
  <c r="U398" i="4"/>
  <c r="T398" i="4"/>
  <c r="S398" i="4"/>
  <c r="Q398" i="4"/>
  <c r="P398" i="4"/>
  <c r="O398" i="4"/>
  <c r="U361" i="4"/>
  <c r="T361" i="4"/>
  <c r="S361" i="4"/>
  <c r="Q361" i="4"/>
  <c r="P361" i="4"/>
  <c r="O361" i="4"/>
  <c r="U396" i="4"/>
  <c r="T396" i="4"/>
  <c r="S396" i="4"/>
  <c r="Q396" i="4"/>
  <c r="P396" i="4"/>
  <c r="O396" i="4"/>
  <c r="U395" i="4"/>
  <c r="T395" i="4"/>
  <c r="S395" i="4"/>
  <c r="Q395" i="4"/>
  <c r="P395" i="4"/>
  <c r="O395" i="4"/>
  <c r="U394" i="4"/>
  <c r="T394" i="4"/>
  <c r="S394" i="4"/>
  <c r="Q394" i="4"/>
  <c r="P394" i="4"/>
  <c r="O394" i="4"/>
  <c r="U346" i="4"/>
  <c r="T346" i="4"/>
  <c r="S346" i="4"/>
  <c r="Q346" i="4"/>
  <c r="P346" i="4"/>
  <c r="O346" i="4"/>
  <c r="U363" i="4"/>
  <c r="T363" i="4"/>
  <c r="S363" i="4"/>
  <c r="Q363" i="4"/>
  <c r="P363" i="4"/>
  <c r="O363" i="4"/>
  <c r="U180" i="4"/>
  <c r="T180" i="4"/>
  <c r="S180" i="4"/>
  <c r="Q180" i="4"/>
  <c r="P180" i="4"/>
  <c r="O180" i="4"/>
  <c r="U283" i="4"/>
  <c r="T283" i="4"/>
  <c r="S283" i="4"/>
  <c r="Q283" i="4"/>
  <c r="P283" i="4"/>
  <c r="O283" i="4"/>
  <c r="U350" i="4"/>
  <c r="T350" i="4"/>
  <c r="S350" i="4"/>
  <c r="Q350" i="4"/>
  <c r="P350" i="4"/>
  <c r="O350" i="4"/>
  <c r="U304" i="4"/>
  <c r="T304" i="4"/>
  <c r="S304" i="4"/>
  <c r="Q304" i="4"/>
  <c r="P304" i="4"/>
  <c r="O304" i="4"/>
  <c r="U421" i="4"/>
  <c r="T421" i="4"/>
  <c r="S421" i="4"/>
  <c r="Q421" i="4"/>
  <c r="P421" i="4"/>
  <c r="O421" i="4"/>
  <c r="U182" i="4"/>
  <c r="T182" i="4"/>
  <c r="S182" i="4"/>
  <c r="Q182" i="4"/>
  <c r="P182" i="4"/>
  <c r="O182" i="4"/>
  <c r="U449" i="4"/>
  <c r="T449" i="4"/>
  <c r="S449" i="4"/>
  <c r="Q449" i="4"/>
  <c r="P449" i="4"/>
  <c r="O449" i="4"/>
  <c r="U374" i="4"/>
  <c r="T374" i="4"/>
  <c r="S374" i="4"/>
  <c r="Q374" i="4"/>
  <c r="P374" i="4"/>
  <c r="O374" i="4"/>
  <c r="U321" i="4"/>
  <c r="T321" i="4"/>
  <c r="S321" i="4"/>
  <c r="Q321" i="4"/>
  <c r="P321" i="4"/>
  <c r="O321" i="4"/>
  <c r="U188" i="4"/>
  <c r="T188" i="4"/>
  <c r="S188" i="4"/>
  <c r="Q188" i="4"/>
  <c r="P188" i="4"/>
  <c r="O188" i="4"/>
  <c r="U224" i="4"/>
  <c r="T224" i="4"/>
  <c r="S224" i="4"/>
  <c r="Q224" i="4"/>
  <c r="P224" i="4"/>
  <c r="O224" i="4"/>
  <c r="U302" i="4"/>
  <c r="T302" i="4"/>
  <c r="S302" i="4"/>
  <c r="Q302" i="4"/>
  <c r="P302" i="4"/>
  <c r="O302" i="4"/>
  <c r="U424" i="4"/>
  <c r="T424" i="4"/>
  <c r="S424" i="4"/>
  <c r="Q424" i="4"/>
  <c r="P424" i="4"/>
  <c r="O424" i="4"/>
  <c r="U382" i="4"/>
  <c r="T382" i="4"/>
  <c r="S382" i="4"/>
  <c r="Q382" i="4"/>
  <c r="P382" i="4"/>
  <c r="O382" i="4"/>
  <c r="U249" i="4"/>
  <c r="T249" i="4"/>
  <c r="S249" i="4"/>
  <c r="Q249" i="4"/>
  <c r="P249" i="4"/>
  <c r="O249" i="4"/>
  <c r="U326" i="4"/>
  <c r="T326" i="4"/>
  <c r="S326" i="4"/>
  <c r="Q326" i="4"/>
  <c r="P326" i="4"/>
  <c r="O326" i="4"/>
  <c r="U455" i="4"/>
  <c r="T455" i="4"/>
  <c r="S455" i="4"/>
  <c r="Q455" i="4"/>
  <c r="P455" i="4"/>
  <c r="O455" i="4"/>
  <c r="U460" i="4"/>
  <c r="T460" i="4"/>
  <c r="S460" i="4"/>
  <c r="Q460" i="4"/>
  <c r="P460" i="4"/>
  <c r="O460" i="4"/>
  <c r="U274" i="4"/>
  <c r="T274" i="4"/>
  <c r="S274" i="4"/>
  <c r="Q274" i="4"/>
  <c r="P274" i="4"/>
  <c r="O274" i="4"/>
  <c r="U273" i="4"/>
  <c r="T273" i="4"/>
  <c r="S273" i="4"/>
  <c r="Q273" i="4"/>
  <c r="P273" i="4"/>
  <c r="O273" i="4"/>
  <c r="U100" i="4"/>
  <c r="T100" i="4"/>
  <c r="S100" i="4"/>
  <c r="Q100" i="4"/>
  <c r="P100" i="4"/>
  <c r="O100" i="4"/>
  <c r="U266" i="4"/>
  <c r="T266" i="4"/>
  <c r="S266" i="4"/>
  <c r="Q266" i="4"/>
  <c r="P266" i="4"/>
  <c r="O266" i="4"/>
  <c r="U301" i="4"/>
  <c r="T301" i="4"/>
  <c r="S301" i="4"/>
  <c r="Q301" i="4"/>
  <c r="P301" i="4"/>
  <c r="O301" i="4"/>
  <c r="U306" i="4"/>
  <c r="T306" i="4"/>
  <c r="S306" i="4"/>
  <c r="Q306" i="4"/>
  <c r="P306" i="4"/>
  <c r="O306" i="4"/>
  <c r="U185" i="4"/>
  <c r="T185" i="4"/>
  <c r="S185" i="4"/>
  <c r="Q185" i="4"/>
  <c r="P185" i="4"/>
  <c r="O185" i="4"/>
  <c r="U248" i="4"/>
  <c r="T248" i="4"/>
  <c r="S248" i="4"/>
  <c r="Q248" i="4"/>
  <c r="P248" i="4"/>
  <c r="O248" i="4"/>
  <c r="U334" i="4"/>
  <c r="T334" i="4"/>
  <c r="S334" i="4"/>
  <c r="Q334" i="4"/>
  <c r="P334" i="4"/>
  <c r="O334" i="4"/>
  <c r="U269" i="4"/>
  <c r="T269" i="4"/>
  <c r="S269" i="4"/>
  <c r="Q269" i="4"/>
  <c r="P269" i="4"/>
  <c r="O269" i="4"/>
  <c r="U411" i="4"/>
  <c r="T411" i="4"/>
  <c r="S411" i="4"/>
  <c r="Q411" i="4"/>
  <c r="P411" i="4"/>
  <c r="O411" i="4"/>
  <c r="U320" i="4"/>
  <c r="T320" i="4"/>
  <c r="S320" i="4"/>
  <c r="Q320" i="4"/>
  <c r="P320" i="4"/>
  <c r="O320" i="4"/>
  <c r="U333" i="4"/>
  <c r="T333" i="4"/>
  <c r="S333" i="4"/>
  <c r="Q333" i="4"/>
  <c r="P333" i="4"/>
  <c r="O333" i="4"/>
  <c r="U520" i="4"/>
  <c r="T520" i="4"/>
  <c r="S520" i="4"/>
  <c r="Q520" i="4"/>
  <c r="P520" i="4"/>
  <c r="O520" i="4"/>
  <c r="V241" i="4"/>
  <c r="U241" i="4"/>
  <c r="T241" i="4"/>
  <c r="S241" i="4"/>
  <c r="Q241" i="4"/>
  <c r="P241" i="4"/>
  <c r="O241" i="4"/>
  <c r="U252" i="4"/>
  <c r="T252" i="4"/>
  <c r="S252" i="4"/>
  <c r="Q252" i="4"/>
  <c r="P252" i="4"/>
  <c r="O252" i="4"/>
  <c r="U243" i="4"/>
  <c r="T243" i="4"/>
  <c r="S243" i="4"/>
  <c r="Q243" i="4"/>
  <c r="P243" i="4"/>
  <c r="O243" i="4"/>
  <c r="U465" i="4"/>
  <c r="T465" i="4"/>
  <c r="S465" i="4"/>
  <c r="Q465" i="4"/>
  <c r="P465" i="4"/>
  <c r="O465" i="4"/>
  <c r="U256" i="4"/>
  <c r="T256" i="4"/>
  <c r="S256" i="4"/>
  <c r="Q256" i="4"/>
  <c r="P256" i="4"/>
  <c r="O256" i="4"/>
  <c r="U295" i="4"/>
  <c r="T295" i="4"/>
  <c r="S295" i="4"/>
  <c r="Q295" i="4"/>
  <c r="P295" i="4"/>
  <c r="O295" i="4"/>
  <c r="U392" i="4"/>
  <c r="T392" i="4"/>
  <c r="S392" i="4"/>
  <c r="Q392" i="4"/>
  <c r="P392" i="4"/>
  <c r="O392" i="4"/>
  <c r="U305" i="4"/>
  <c r="T305" i="4"/>
  <c r="S305" i="4"/>
  <c r="Q305" i="4"/>
  <c r="P305" i="4"/>
  <c r="O305" i="4"/>
  <c r="U349" i="4"/>
  <c r="T349" i="4"/>
  <c r="S349" i="4"/>
  <c r="Q349" i="4"/>
  <c r="P349" i="4"/>
  <c r="O349" i="4"/>
  <c r="U141" i="4"/>
  <c r="T141" i="4"/>
  <c r="S141" i="4"/>
  <c r="Q141" i="4"/>
  <c r="P141" i="4"/>
  <c r="O141" i="4"/>
  <c r="U338" i="4"/>
  <c r="T338" i="4"/>
  <c r="S338" i="4"/>
  <c r="Q338" i="4"/>
  <c r="P338" i="4"/>
  <c r="O338" i="4"/>
  <c r="V420" i="4"/>
  <c r="U420" i="4"/>
  <c r="T420" i="4"/>
  <c r="S420" i="4"/>
  <c r="Q420" i="4"/>
  <c r="P420" i="4"/>
  <c r="O420" i="4"/>
  <c r="U289" i="4"/>
  <c r="T289" i="4"/>
  <c r="S289" i="4"/>
  <c r="Q289" i="4"/>
  <c r="P289" i="4"/>
  <c r="O289" i="4"/>
  <c r="U327" i="4"/>
  <c r="T327" i="4"/>
  <c r="S327" i="4"/>
  <c r="Q327" i="4"/>
  <c r="P327" i="4"/>
  <c r="O327" i="4"/>
  <c r="U251" i="4"/>
  <c r="T251" i="4"/>
  <c r="S251" i="4"/>
  <c r="Q251" i="4"/>
  <c r="P251" i="4"/>
  <c r="O251" i="4"/>
  <c r="U287" i="4"/>
  <c r="T287" i="4"/>
  <c r="S287" i="4"/>
  <c r="Q287" i="4"/>
  <c r="P287" i="4"/>
  <c r="O287" i="4"/>
  <c r="U294" i="4"/>
  <c r="T294" i="4"/>
  <c r="S294" i="4"/>
  <c r="Q294" i="4"/>
  <c r="P294" i="4"/>
  <c r="O294" i="4"/>
  <c r="U317" i="4"/>
  <c r="T317" i="4"/>
  <c r="S317" i="4"/>
  <c r="Q317" i="4"/>
  <c r="P317" i="4"/>
  <c r="O317" i="4"/>
  <c r="U156" i="4"/>
  <c r="T156" i="4"/>
  <c r="S156" i="4"/>
  <c r="Q156" i="4"/>
  <c r="P156" i="4"/>
  <c r="O156" i="4"/>
  <c r="U386" i="4"/>
  <c r="T386" i="4"/>
  <c r="S386" i="4"/>
  <c r="Q386" i="4"/>
  <c r="P386" i="4"/>
  <c r="O386" i="4"/>
  <c r="U310" i="4"/>
  <c r="T310" i="4"/>
  <c r="S310" i="4"/>
  <c r="Q310" i="4"/>
  <c r="P310" i="4"/>
  <c r="O310" i="4"/>
  <c r="U330" i="4"/>
  <c r="T330" i="4"/>
  <c r="S330" i="4"/>
  <c r="Q330" i="4"/>
  <c r="P330" i="4"/>
  <c r="O330" i="4"/>
  <c r="V402" i="4"/>
  <c r="X402" i="4" s="1"/>
  <c r="U402" i="4"/>
  <c r="T402" i="4"/>
  <c r="S402" i="4"/>
  <c r="Q402" i="4"/>
  <c r="P402" i="4"/>
  <c r="O402" i="4"/>
  <c r="U331" i="4"/>
  <c r="T331" i="4"/>
  <c r="S331" i="4"/>
  <c r="Q331" i="4"/>
  <c r="P331" i="4"/>
  <c r="O331" i="4"/>
  <c r="U277" i="4"/>
  <c r="T277" i="4"/>
  <c r="S277" i="4"/>
  <c r="Q277" i="4"/>
  <c r="P277" i="4"/>
  <c r="O277" i="4"/>
  <c r="U312" i="4"/>
  <c r="T312" i="4"/>
  <c r="S312" i="4"/>
  <c r="Q312" i="4"/>
  <c r="P312" i="4"/>
  <c r="O312" i="4"/>
  <c r="U155" i="4"/>
  <c r="T155" i="4"/>
  <c r="S155" i="4"/>
  <c r="Q155" i="4"/>
  <c r="P155" i="4"/>
  <c r="O155" i="4"/>
  <c r="U325" i="4"/>
  <c r="T325" i="4"/>
  <c r="S325" i="4"/>
  <c r="Q325" i="4"/>
  <c r="P325" i="4"/>
  <c r="O325" i="4"/>
  <c r="U412" i="4"/>
  <c r="T412" i="4"/>
  <c r="S412" i="4"/>
  <c r="Q412" i="4"/>
  <c r="P412" i="4"/>
  <c r="O412" i="4"/>
  <c r="U228" i="4"/>
  <c r="T228" i="4"/>
  <c r="S228" i="4"/>
  <c r="Q228" i="4"/>
  <c r="P228" i="4"/>
  <c r="O228" i="4"/>
  <c r="U279" i="4"/>
  <c r="T279" i="4"/>
  <c r="S279" i="4"/>
  <c r="Q279" i="4"/>
  <c r="P279" i="4"/>
  <c r="O279" i="4"/>
  <c r="U323" i="4"/>
  <c r="T323" i="4"/>
  <c r="S323" i="4"/>
  <c r="Q323" i="4"/>
  <c r="P323" i="4"/>
  <c r="O323" i="4"/>
  <c r="U356" i="4"/>
  <c r="T356" i="4"/>
  <c r="S356" i="4"/>
  <c r="Q356" i="4"/>
  <c r="P356" i="4"/>
  <c r="O356" i="4"/>
  <c r="U286" i="4"/>
  <c r="T286" i="4"/>
  <c r="S286" i="4"/>
  <c r="Q286" i="4"/>
  <c r="P286" i="4"/>
  <c r="O286" i="4"/>
  <c r="U272" i="4"/>
  <c r="T272" i="4"/>
  <c r="S272" i="4"/>
  <c r="Q272" i="4"/>
  <c r="P272" i="4"/>
  <c r="O272" i="4"/>
  <c r="U240" i="4"/>
  <c r="T240" i="4"/>
  <c r="S240" i="4"/>
  <c r="Q240" i="4"/>
  <c r="P240" i="4"/>
  <c r="O240" i="4"/>
  <c r="U220" i="4"/>
  <c r="T220" i="4"/>
  <c r="S220" i="4"/>
  <c r="Q220" i="4"/>
  <c r="P220" i="4"/>
  <c r="O220" i="4"/>
  <c r="U288" i="4"/>
  <c r="T288" i="4"/>
  <c r="S288" i="4"/>
  <c r="Q288" i="4"/>
  <c r="P288" i="4"/>
  <c r="O288" i="4"/>
  <c r="U364" i="4"/>
  <c r="T364" i="4"/>
  <c r="S364" i="4"/>
  <c r="Q364" i="4"/>
  <c r="P364" i="4"/>
  <c r="O364" i="4"/>
  <c r="U308" i="4"/>
  <c r="T308" i="4"/>
  <c r="S308" i="4"/>
  <c r="Q308" i="4"/>
  <c r="P308" i="4"/>
  <c r="O308" i="4"/>
  <c r="U255" i="4"/>
  <c r="T255" i="4"/>
  <c r="S255" i="4"/>
  <c r="Q255" i="4"/>
  <c r="P255" i="4"/>
  <c r="O255" i="4"/>
  <c r="U265" i="4"/>
  <c r="T265" i="4"/>
  <c r="S265" i="4"/>
  <c r="Q265" i="4"/>
  <c r="P265" i="4"/>
  <c r="O265" i="4"/>
  <c r="U264" i="4"/>
  <c r="T264" i="4"/>
  <c r="S264" i="4"/>
  <c r="Q264" i="4"/>
  <c r="P264" i="4"/>
  <c r="O264" i="4"/>
  <c r="U21" i="4"/>
  <c r="T21" i="4"/>
  <c r="S21" i="4"/>
  <c r="Q21" i="4"/>
  <c r="P21" i="4"/>
  <c r="O21" i="4"/>
  <c r="U515" i="4"/>
  <c r="T515" i="4"/>
  <c r="S515" i="4"/>
  <c r="Q515" i="4"/>
  <c r="P515" i="4"/>
  <c r="O515" i="4"/>
  <c r="U184" i="4"/>
  <c r="T184" i="4"/>
  <c r="S184" i="4"/>
  <c r="Q184" i="4"/>
  <c r="P184" i="4"/>
  <c r="O184" i="4"/>
  <c r="U203" i="4"/>
  <c r="T203" i="4"/>
  <c r="S203" i="4"/>
  <c r="Q203" i="4"/>
  <c r="P203" i="4"/>
  <c r="O203" i="4"/>
  <c r="U290" i="4"/>
  <c r="T290" i="4"/>
  <c r="S290" i="4"/>
  <c r="Q290" i="4"/>
  <c r="P290" i="4"/>
  <c r="O290" i="4"/>
  <c r="U282" i="4"/>
  <c r="T282" i="4"/>
  <c r="S282" i="4"/>
  <c r="Q282" i="4"/>
  <c r="P282" i="4"/>
  <c r="O282" i="4"/>
  <c r="U303" i="4"/>
  <c r="T303" i="4"/>
  <c r="S303" i="4"/>
  <c r="Q303" i="4"/>
  <c r="P303" i="4"/>
  <c r="O303" i="4"/>
  <c r="U267" i="4"/>
  <c r="T267" i="4"/>
  <c r="S267" i="4"/>
  <c r="Q267" i="4"/>
  <c r="P267" i="4"/>
  <c r="O267" i="4"/>
  <c r="U236" i="4"/>
  <c r="T236" i="4"/>
  <c r="S236" i="4"/>
  <c r="Q236" i="4"/>
  <c r="P236" i="4"/>
  <c r="O236" i="4"/>
  <c r="U322" i="4"/>
  <c r="T322" i="4"/>
  <c r="S322" i="4"/>
  <c r="Q322" i="4"/>
  <c r="P322" i="4"/>
  <c r="O322" i="4"/>
  <c r="U235" i="4"/>
  <c r="T235" i="4"/>
  <c r="S235" i="4"/>
  <c r="Q235" i="4"/>
  <c r="P235" i="4"/>
  <c r="O235" i="4"/>
  <c r="U210" i="4"/>
  <c r="T210" i="4"/>
  <c r="S210" i="4"/>
  <c r="Q210" i="4"/>
  <c r="P210" i="4"/>
  <c r="O210" i="4"/>
  <c r="U98" i="4"/>
  <c r="T98" i="4"/>
  <c r="S98" i="4"/>
  <c r="Q98" i="4"/>
  <c r="P98" i="4"/>
  <c r="O98" i="4"/>
  <c r="U152" i="4"/>
  <c r="T152" i="4"/>
  <c r="S152" i="4"/>
  <c r="Q152" i="4"/>
  <c r="P152" i="4"/>
  <c r="O152" i="4"/>
  <c r="U239" i="4"/>
  <c r="T239" i="4"/>
  <c r="S239" i="4"/>
  <c r="Q239" i="4"/>
  <c r="P239" i="4"/>
  <c r="O239" i="4"/>
  <c r="U253" i="4"/>
  <c r="T253" i="4"/>
  <c r="S253" i="4"/>
  <c r="Q253" i="4"/>
  <c r="P253" i="4"/>
  <c r="O253" i="4"/>
  <c r="U280" i="4"/>
  <c r="T280" i="4"/>
  <c r="S280" i="4"/>
  <c r="Q280" i="4"/>
  <c r="P280" i="4"/>
  <c r="O280" i="4"/>
  <c r="U81" i="4"/>
  <c r="T81" i="4"/>
  <c r="S81" i="4"/>
  <c r="Q81" i="4"/>
  <c r="P81" i="4"/>
  <c r="O81" i="4"/>
  <c r="U355" i="4"/>
  <c r="T355" i="4"/>
  <c r="S355" i="4"/>
  <c r="Q355" i="4"/>
  <c r="P355" i="4"/>
  <c r="O355" i="4"/>
  <c r="U219" i="4"/>
  <c r="T219" i="4"/>
  <c r="S219" i="4"/>
  <c r="Q219" i="4"/>
  <c r="P219" i="4"/>
  <c r="O219" i="4"/>
  <c r="U56" i="4"/>
  <c r="T56" i="4"/>
  <c r="S56" i="4"/>
  <c r="Q56" i="4"/>
  <c r="P56" i="4"/>
  <c r="O56" i="4"/>
  <c r="V229" i="4"/>
  <c r="X229" i="4" s="1"/>
  <c r="U229" i="4"/>
  <c r="T229" i="4"/>
  <c r="S229" i="4"/>
  <c r="Q229" i="4"/>
  <c r="P229" i="4"/>
  <c r="O229" i="4"/>
  <c r="U186" i="4"/>
  <c r="T186" i="4"/>
  <c r="S186" i="4"/>
  <c r="Q186" i="4"/>
  <c r="P186" i="4"/>
  <c r="O186" i="4"/>
  <c r="U142" i="4"/>
  <c r="T142" i="4"/>
  <c r="S142" i="4"/>
  <c r="Q142" i="4"/>
  <c r="P142" i="4"/>
  <c r="O142" i="4"/>
  <c r="U200" i="4"/>
  <c r="T200" i="4"/>
  <c r="S200" i="4"/>
  <c r="Q200" i="4"/>
  <c r="P200" i="4"/>
  <c r="O200" i="4"/>
  <c r="U183" i="4"/>
  <c r="T183" i="4"/>
  <c r="S183" i="4"/>
  <c r="Q183" i="4"/>
  <c r="P183" i="4"/>
  <c r="O183" i="4"/>
  <c r="U213" i="4"/>
  <c r="T213" i="4"/>
  <c r="S213" i="4"/>
  <c r="Q213" i="4"/>
  <c r="P213" i="4"/>
  <c r="O213" i="4"/>
  <c r="U85" i="4"/>
  <c r="T85" i="4"/>
  <c r="S85" i="4"/>
  <c r="Q85" i="4"/>
  <c r="P85" i="4"/>
  <c r="O85" i="4"/>
  <c r="U309" i="4"/>
  <c r="T309" i="4"/>
  <c r="S309" i="4"/>
  <c r="Q309" i="4"/>
  <c r="P309" i="4"/>
  <c r="O309" i="4"/>
  <c r="V428" i="4"/>
  <c r="X428" i="4" s="1"/>
  <c r="U428" i="4"/>
  <c r="T428" i="4"/>
  <c r="S428" i="4"/>
  <c r="Q428" i="4"/>
  <c r="P428" i="4"/>
  <c r="O428" i="4"/>
  <c r="U430" i="4"/>
  <c r="T430" i="4"/>
  <c r="S430" i="4"/>
  <c r="Q430" i="4"/>
  <c r="P430" i="4"/>
  <c r="O430" i="4"/>
  <c r="U293" i="4"/>
  <c r="T293" i="4"/>
  <c r="S293" i="4"/>
  <c r="Q293" i="4"/>
  <c r="P293" i="4"/>
  <c r="O293" i="4"/>
  <c r="U299" i="4"/>
  <c r="T299" i="4"/>
  <c r="S299" i="4"/>
  <c r="Q299" i="4"/>
  <c r="P299" i="4"/>
  <c r="O299" i="4"/>
  <c r="U218" i="4"/>
  <c r="T218" i="4"/>
  <c r="S218" i="4"/>
  <c r="Q218" i="4"/>
  <c r="P218" i="4"/>
  <c r="O218" i="4"/>
  <c r="V388" i="4"/>
  <c r="X388" i="4" s="1"/>
  <c r="U388" i="4"/>
  <c r="T388" i="4"/>
  <c r="S388" i="4"/>
  <c r="Q388" i="4"/>
  <c r="P388" i="4"/>
  <c r="O388" i="4"/>
  <c r="U139" i="4"/>
  <c r="T139" i="4"/>
  <c r="S139" i="4"/>
  <c r="Q139" i="4"/>
  <c r="P139" i="4"/>
  <c r="O139" i="4"/>
  <c r="V529" i="4"/>
  <c r="X529" i="4" s="1"/>
  <c r="U529" i="4"/>
  <c r="T529" i="4"/>
  <c r="S529" i="4"/>
  <c r="Q529" i="4"/>
  <c r="P529" i="4"/>
  <c r="O529" i="4"/>
  <c r="U281" i="4"/>
  <c r="T281" i="4"/>
  <c r="S281" i="4"/>
  <c r="Q281" i="4"/>
  <c r="P281" i="4"/>
  <c r="O281" i="4"/>
  <c r="U199" i="4"/>
  <c r="T199" i="4"/>
  <c r="S199" i="4"/>
  <c r="Q199" i="4"/>
  <c r="P199" i="4"/>
  <c r="O199" i="4"/>
  <c r="U80" i="4"/>
  <c r="T80" i="4"/>
  <c r="S80" i="4"/>
  <c r="Q80" i="4"/>
  <c r="P80" i="4"/>
  <c r="O80" i="4"/>
  <c r="U102" i="4"/>
  <c r="T102" i="4"/>
  <c r="S102" i="4"/>
  <c r="Q102" i="4"/>
  <c r="P102" i="4"/>
  <c r="O102" i="4"/>
  <c r="U161" i="4"/>
  <c r="T161" i="4"/>
  <c r="S161" i="4"/>
  <c r="Q161" i="4"/>
  <c r="P161" i="4"/>
  <c r="O161" i="4"/>
  <c r="U223" i="4"/>
  <c r="T223" i="4"/>
  <c r="S223" i="4"/>
  <c r="Q223" i="4"/>
  <c r="P223" i="4"/>
  <c r="O223" i="4"/>
  <c r="U250" i="4"/>
  <c r="T250" i="4"/>
  <c r="S250" i="4"/>
  <c r="Q250" i="4"/>
  <c r="P250" i="4"/>
  <c r="O250" i="4"/>
  <c r="U181" i="4"/>
  <c r="T181" i="4"/>
  <c r="S181" i="4"/>
  <c r="Q181" i="4"/>
  <c r="P181" i="4"/>
  <c r="O181" i="4"/>
  <c r="U500" i="4"/>
  <c r="T500" i="4"/>
  <c r="S500" i="4"/>
  <c r="Q500" i="4"/>
  <c r="P500" i="4"/>
  <c r="O500" i="4"/>
  <c r="U366" i="4"/>
  <c r="T366" i="4"/>
  <c r="S366" i="4"/>
  <c r="Q366" i="4"/>
  <c r="P366" i="4"/>
  <c r="O366" i="4"/>
  <c r="U379" i="4"/>
  <c r="T379" i="4"/>
  <c r="S379" i="4"/>
  <c r="Q379" i="4"/>
  <c r="P379" i="4"/>
  <c r="O379" i="4"/>
  <c r="U315" i="4"/>
  <c r="T315" i="4"/>
  <c r="S315" i="4"/>
  <c r="Q315" i="4"/>
  <c r="P315" i="4"/>
  <c r="O315" i="4"/>
  <c r="U358" i="4"/>
  <c r="T358" i="4"/>
  <c r="S358" i="4"/>
  <c r="Q358" i="4"/>
  <c r="P358" i="4"/>
  <c r="O358" i="4"/>
  <c r="U135" i="4"/>
  <c r="T135" i="4"/>
  <c r="S135" i="4"/>
  <c r="Q135" i="4"/>
  <c r="P135" i="4"/>
  <c r="O135" i="4"/>
  <c r="U74" i="4"/>
  <c r="T74" i="4"/>
  <c r="S74" i="4"/>
  <c r="Q74" i="4"/>
  <c r="P74" i="4"/>
  <c r="O74" i="4"/>
  <c r="U73" i="4"/>
  <c r="T73" i="4"/>
  <c r="S73" i="4"/>
  <c r="Q73" i="4"/>
  <c r="P73" i="4"/>
  <c r="O73" i="4"/>
  <c r="U271" i="4"/>
  <c r="T271" i="4"/>
  <c r="S271" i="4"/>
  <c r="Q271" i="4"/>
  <c r="P271" i="4"/>
  <c r="O271" i="4"/>
  <c r="U242" i="4"/>
  <c r="T242" i="4"/>
  <c r="S242" i="4"/>
  <c r="Q242" i="4"/>
  <c r="P242" i="4"/>
  <c r="O242" i="4"/>
  <c r="U34" i="4"/>
  <c r="T34" i="4"/>
  <c r="S34" i="4"/>
  <c r="Q34" i="4"/>
  <c r="P34" i="4"/>
  <c r="O34" i="4"/>
  <c r="U400" i="4"/>
  <c r="T400" i="4"/>
  <c r="S400" i="4"/>
  <c r="Q400" i="4"/>
  <c r="P400" i="4"/>
  <c r="O400" i="4"/>
  <c r="U105" i="4"/>
  <c r="T105" i="4"/>
  <c r="S105" i="4"/>
  <c r="Q105" i="4"/>
  <c r="P105" i="4"/>
  <c r="O105" i="4"/>
  <c r="V276" i="4"/>
  <c r="U276" i="4"/>
  <c r="T276" i="4"/>
  <c r="S276" i="4"/>
  <c r="Q276" i="4"/>
  <c r="P276" i="4"/>
  <c r="O276" i="4"/>
  <c r="U225" i="4"/>
  <c r="T225" i="4"/>
  <c r="S225" i="4"/>
  <c r="Q225" i="4"/>
  <c r="P225" i="4"/>
  <c r="O225" i="4"/>
  <c r="U127" i="4"/>
  <c r="T127" i="4"/>
  <c r="S127" i="4"/>
  <c r="Q127" i="4"/>
  <c r="P127" i="4"/>
  <c r="O127" i="4"/>
  <c r="U234" i="4"/>
  <c r="T234" i="4"/>
  <c r="S234" i="4"/>
  <c r="Q234" i="4"/>
  <c r="P234" i="4"/>
  <c r="O234" i="4"/>
  <c r="U75" i="4"/>
  <c r="T75" i="4"/>
  <c r="S75" i="4"/>
  <c r="Q75" i="4"/>
  <c r="P75" i="4"/>
  <c r="O75" i="4"/>
  <c r="U198" i="4"/>
  <c r="T198" i="4"/>
  <c r="S198" i="4"/>
  <c r="Q198" i="4"/>
  <c r="P198" i="4"/>
  <c r="O198" i="4"/>
  <c r="U217" i="4"/>
  <c r="T217" i="4"/>
  <c r="S217" i="4"/>
  <c r="Q217" i="4"/>
  <c r="P217" i="4"/>
  <c r="O217" i="4"/>
  <c r="U216" i="4"/>
  <c r="T216" i="4"/>
  <c r="S216" i="4"/>
  <c r="Q216" i="4"/>
  <c r="P216" i="4"/>
  <c r="O216" i="4"/>
  <c r="U195" i="4"/>
  <c r="T195" i="4"/>
  <c r="S195" i="4"/>
  <c r="Q195" i="4"/>
  <c r="P195" i="4"/>
  <c r="O195" i="4"/>
  <c r="U78" i="4"/>
  <c r="T78" i="4"/>
  <c r="S78" i="4"/>
  <c r="Q78" i="4"/>
  <c r="P78" i="4"/>
  <c r="O78" i="4"/>
  <c r="U169" i="4"/>
  <c r="T169" i="4"/>
  <c r="S169" i="4"/>
  <c r="Q169" i="4"/>
  <c r="P169" i="4"/>
  <c r="O169" i="4"/>
  <c r="U209" i="4"/>
  <c r="T209" i="4"/>
  <c r="S209" i="4"/>
  <c r="Q209" i="4"/>
  <c r="P209" i="4"/>
  <c r="O209" i="4"/>
  <c r="V512" i="4"/>
  <c r="U512" i="4"/>
  <c r="T512" i="4"/>
  <c r="S512" i="4"/>
  <c r="Q512" i="4"/>
  <c r="P512" i="4"/>
  <c r="O512" i="4"/>
  <c r="U258" i="4"/>
  <c r="T258" i="4"/>
  <c r="S258" i="4"/>
  <c r="Q258" i="4"/>
  <c r="P258" i="4"/>
  <c r="O258" i="4"/>
  <c r="U206" i="4"/>
  <c r="T206" i="4"/>
  <c r="S206" i="4"/>
  <c r="Q206" i="4"/>
  <c r="P206" i="4"/>
  <c r="O206" i="4"/>
  <c r="U307" i="4"/>
  <c r="T307" i="4"/>
  <c r="S307" i="4"/>
  <c r="Q307" i="4"/>
  <c r="P307" i="4"/>
  <c r="O307" i="4"/>
  <c r="U87" i="4"/>
  <c r="T87" i="4"/>
  <c r="S87" i="4"/>
  <c r="Q87" i="4"/>
  <c r="P87" i="4"/>
  <c r="O87" i="4"/>
  <c r="U86" i="4"/>
  <c r="T86" i="4"/>
  <c r="S86" i="4"/>
  <c r="Q86" i="4"/>
  <c r="P86" i="4"/>
  <c r="O86" i="4"/>
  <c r="U247" i="4"/>
  <c r="T247" i="4"/>
  <c r="S247" i="4"/>
  <c r="Q247" i="4"/>
  <c r="P247" i="4"/>
  <c r="O247" i="4"/>
  <c r="U316" i="4"/>
  <c r="T316" i="4"/>
  <c r="S316" i="4"/>
  <c r="Q316" i="4"/>
  <c r="P316" i="4"/>
  <c r="O316" i="4"/>
  <c r="U275" i="4"/>
  <c r="T275" i="4"/>
  <c r="S275" i="4"/>
  <c r="Q275" i="4"/>
  <c r="P275" i="4"/>
  <c r="O275" i="4"/>
  <c r="V173" i="4"/>
  <c r="X173" i="4" s="1"/>
  <c r="U173" i="4"/>
  <c r="T173" i="4"/>
  <c r="S173" i="4"/>
  <c r="Q173" i="4"/>
  <c r="P173" i="4"/>
  <c r="O173" i="4"/>
  <c r="U129" i="4"/>
  <c r="T129" i="4"/>
  <c r="S129" i="4"/>
  <c r="Q129" i="4"/>
  <c r="P129" i="4"/>
  <c r="O129" i="4"/>
  <c r="U133" i="4"/>
  <c r="T133" i="4"/>
  <c r="S133" i="4"/>
  <c r="Q133" i="4"/>
  <c r="P133" i="4"/>
  <c r="O133" i="4"/>
  <c r="U351" i="4"/>
  <c r="T351" i="4"/>
  <c r="S351" i="4"/>
  <c r="Q351" i="4"/>
  <c r="P351" i="4"/>
  <c r="O351" i="4"/>
  <c r="U260" i="4"/>
  <c r="T260" i="4"/>
  <c r="S260" i="4"/>
  <c r="Q260" i="4"/>
  <c r="P260" i="4"/>
  <c r="O260" i="4"/>
  <c r="U95" i="4"/>
  <c r="T95" i="4"/>
  <c r="S95" i="4"/>
  <c r="Q95" i="4"/>
  <c r="P95" i="4"/>
  <c r="O95" i="4"/>
  <c r="U179" i="4"/>
  <c r="T179" i="4"/>
  <c r="S179" i="4"/>
  <c r="Q179" i="4"/>
  <c r="P179" i="4"/>
  <c r="O179" i="4"/>
  <c r="U244" i="4"/>
  <c r="T244" i="4"/>
  <c r="S244" i="4"/>
  <c r="Q244" i="4"/>
  <c r="P244" i="4"/>
  <c r="O244" i="4"/>
  <c r="U107" i="4"/>
  <c r="T107" i="4"/>
  <c r="S107" i="4"/>
  <c r="Q107" i="4"/>
  <c r="P107" i="4"/>
  <c r="O107" i="4"/>
  <c r="U238" i="4"/>
  <c r="T238" i="4"/>
  <c r="S238" i="4"/>
  <c r="Q238" i="4"/>
  <c r="P238" i="4"/>
  <c r="O238" i="4"/>
  <c r="U237" i="4"/>
  <c r="T237" i="4"/>
  <c r="S237" i="4"/>
  <c r="Q237" i="4"/>
  <c r="P237" i="4"/>
  <c r="O237" i="4"/>
  <c r="U245" i="4"/>
  <c r="T245" i="4"/>
  <c r="S245" i="4"/>
  <c r="Q245" i="4"/>
  <c r="P245" i="4"/>
  <c r="O245" i="4"/>
  <c r="U284" i="4"/>
  <c r="T284" i="4"/>
  <c r="S284" i="4"/>
  <c r="Q284" i="4"/>
  <c r="P284" i="4"/>
  <c r="O284" i="4"/>
  <c r="U62" i="4"/>
  <c r="T62" i="4"/>
  <c r="S62" i="4"/>
  <c r="Q62" i="4"/>
  <c r="P62" i="4"/>
  <c r="O62" i="4"/>
  <c r="U130" i="4"/>
  <c r="T130" i="4"/>
  <c r="S130" i="4"/>
  <c r="Q130" i="4"/>
  <c r="P130" i="4"/>
  <c r="O130" i="4"/>
  <c r="U164" i="4"/>
  <c r="T164" i="4"/>
  <c r="S164" i="4"/>
  <c r="Q164" i="4"/>
  <c r="P164" i="4"/>
  <c r="O164" i="4"/>
  <c r="U163" i="4"/>
  <c r="T163" i="4"/>
  <c r="S163" i="4"/>
  <c r="Q163" i="4"/>
  <c r="P163" i="4"/>
  <c r="O163" i="4"/>
  <c r="U151" i="4"/>
  <c r="T151" i="4"/>
  <c r="S151" i="4"/>
  <c r="Q151" i="4"/>
  <c r="P151" i="4"/>
  <c r="O151" i="4"/>
  <c r="U150" i="4"/>
  <c r="T150" i="4"/>
  <c r="S150" i="4"/>
  <c r="Q150" i="4"/>
  <c r="P150" i="4"/>
  <c r="O150" i="4"/>
  <c r="U204" i="4"/>
  <c r="T204" i="4"/>
  <c r="S204" i="4"/>
  <c r="Q204" i="4"/>
  <c r="P204" i="4"/>
  <c r="O204" i="4"/>
  <c r="U108" i="4"/>
  <c r="T108" i="4"/>
  <c r="S108" i="4"/>
  <c r="Q108" i="4"/>
  <c r="P108" i="4"/>
  <c r="O108" i="4"/>
  <c r="U28" i="4"/>
  <c r="T28" i="4"/>
  <c r="S28" i="4"/>
  <c r="Q28" i="4"/>
  <c r="P28" i="4"/>
  <c r="O28" i="4"/>
  <c r="U148" i="4"/>
  <c r="T148" i="4"/>
  <c r="S148" i="4"/>
  <c r="Q148" i="4"/>
  <c r="P148" i="4"/>
  <c r="O148" i="4"/>
  <c r="U149" i="4"/>
  <c r="T149" i="4"/>
  <c r="S149" i="4"/>
  <c r="Q149" i="4"/>
  <c r="P149" i="4"/>
  <c r="O149" i="4"/>
  <c r="U263" i="4"/>
  <c r="T263" i="4"/>
  <c r="S263" i="4"/>
  <c r="Q263" i="4"/>
  <c r="P263" i="4"/>
  <c r="O263" i="4"/>
  <c r="U72" i="4"/>
  <c r="T72" i="4"/>
  <c r="S72" i="4"/>
  <c r="Q72" i="4"/>
  <c r="P72" i="4"/>
  <c r="O72" i="4"/>
  <c r="R72" i="4" s="1"/>
  <c r="W72" i="4" s="1"/>
  <c r="U193" i="4"/>
  <c r="T193" i="4"/>
  <c r="S193" i="4"/>
  <c r="Q193" i="4"/>
  <c r="P193" i="4"/>
  <c r="O193" i="4"/>
  <c r="U192" i="4"/>
  <c r="T192" i="4"/>
  <c r="S192" i="4"/>
  <c r="Q192" i="4"/>
  <c r="P192" i="4"/>
  <c r="O192" i="4"/>
  <c r="U137" i="4"/>
  <c r="T137" i="4"/>
  <c r="S137" i="4"/>
  <c r="Q137" i="4"/>
  <c r="P137" i="4"/>
  <c r="O137" i="4"/>
  <c r="U519" i="4"/>
  <c r="T519" i="4"/>
  <c r="S519" i="4"/>
  <c r="Q519" i="4"/>
  <c r="P519" i="4"/>
  <c r="O519" i="4"/>
  <c r="U166" i="4"/>
  <c r="T166" i="4"/>
  <c r="S166" i="4"/>
  <c r="Q166" i="4"/>
  <c r="P166" i="4"/>
  <c r="O166" i="4"/>
  <c r="U165" i="4"/>
  <c r="T165" i="4"/>
  <c r="S165" i="4"/>
  <c r="Q165" i="4"/>
  <c r="P165" i="4"/>
  <c r="O165" i="4"/>
  <c r="U442" i="4"/>
  <c r="T442" i="4"/>
  <c r="S442" i="4"/>
  <c r="Q442" i="4"/>
  <c r="P442" i="4"/>
  <c r="O442" i="4"/>
  <c r="U300" i="4"/>
  <c r="T300" i="4"/>
  <c r="S300" i="4"/>
  <c r="Q300" i="4"/>
  <c r="P300" i="4"/>
  <c r="O300" i="4"/>
  <c r="U202" i="4"/>
  <c r="T202" i="4"/>
  <c r="S202" i="4"/>
  <c r="Q202" i="4"/>
  <c r="P202" i="4"/>
  <c r="O202" i="4"/>
  <c r="U205" i="4"/>
  <c r="T205" i="4"/>
  <c r="S205" i="4"/>
  <c r="Q205" i="4"/>
  <c r="P205" i="4"/>
  <c r="O205" i="4"/>
  <c r="U343" i="4"/>
  <c r="T343" i="4"/>
  <c r="S343" i="4"/>
  <c r="Q343" i="4"/>
  <c r="P343" i="4"/>
  <c r="O343" i="4"/>
  <c r="U162" i="4"/>
  <c r="T162" i="4"/>
  <c r="S162" i="4"/>
  <c r="Q162" i="4"/>
  <c r="P162" i="4"/>
  <c r="O162" i="4"/>
  <c r="U96" i="4"/>
  <c r="T96" i="4"/>
  <c r="S96" i="4"/>
  <c r="Q96" i="4"/>
  <c r="P96" i="4"/>
  <c r="O96" i="4"/>
  <c r="U502" i="4"/>
  <c r="T502" i="4"/>
  <c r="S502" i="4"/>
  <c r="Q502" i="4"/>
  <c r="P502" i="4"/>
  <c r="O502" i="4"/>
  <c r="U92" i="4"/>
  <c r="T92" i="4"/>
  <c r="S92" i="4"/>
  <c r="Q92" i="4"/>
  <c r="P92" i="4"/>
  <c r="O92" i="4"/>
  <c r="U91" i="4"/>
  <c r="T91" i="4"/>
  <c r="S91" i="4"/>
  <c r="Q91" i="4"/>
  <c r="P91" i="4"/>
  <c r="O91" i="4"/>
  <c r="U123" i="4"/>
  <c r="T123" i="4"/>
  <c r="S123" i="4"/>
  <c r="Q123" i="4"/>
  <c r="P123" i="4"/>
  <c r="O123" i="4"/>
  <c r="U233" i="4"/>
  <c r="T233" i="4"/>
  <c r="S233" i="4"/>
  <c r="Q233" i="4"/>
  <c r="P233" i="4"/>
  <c r="O233" i="4"/>
  <c r="U171" i="4"/>
  <c r="T171" i="4"/>
  <c r="S171" i="4"/>
  <c r="Q171" i="4"/>
  <c r="P171" i="4"/>
  <c r="O171" i="4"/>
  <c r="U254" i="4"/>
  <c r="T254" i="4"/>
  <c r="S254" i="4"/>
  <c r="Q254" i="4"/>
  <c r="P254" i="4"/>
  <c r="O254" i="4"/>
  <c r="U117" i="4"/>
  <c r="T117" i="4"/>
  <c r="S117" i="4"/>
  <c r="Q117" i="4"/>
  <c r="P117" i="4"/>
  <c r="O117" i="4"/>
  <c r="U112" i="4"/>
  <c r="T112" i="4"/>
  <c r="S112" i="4"/>
  <c r="Q112" i="4"/>
  <c r="P112" i="4"/>
  <c r="O112" i="4"/>
  <c r="U145" i="4"/>
  <c r="T145" i="4"/>
  <c r="S145" i="4"/>
  <c r="Q145" i="4"/>
  <c r="P145" i="4"/>
  <c r="O145" i="4"/>
  <c r="U499" i="4"/>
  <c r="T499" i="4"/>
  <c r="S499" i="4"/>
  <c r="Q499" i="4"/>
  <c r="P499" i="4"/>
  <c r="O499" i="4"/>
  <c r="U385" i="4"/>
  <c r="T385" i="4"/>
  <c r="S385" i="4"/>
  <c r="Q385" i="4"/>
  <c r="P385" i="4"/>
  <c r="O385" i="4"/>
  <c r="V191" i="4"/>
  <c r="U191" i="4"/>
  <c r="T191" i="4"/>
  <c r="S191" i="4"/>
  <c r="Q191" i="4"/>
  <c r="P191" i="4"/>
  <c r="O191" i="4"/>
  <c r="U109" i="4"/>
  <c r="T109" i="4"/>
  <c r="S109" i="4"/>
  <c r="Q109" i="4"/>
  <c r="P109" i="4"/>
  <c r="O109" i="4"/>
  <c r="U518" i="4"/>
  <c r="T518" i="4"/>
  <c r="S518" i="4"/>
  <c r="Q518" i="4"/>
  <c r="P518" i="4"/>
  <c r="O518" i="4"/>
  <c r="U257" i="4"/>
  <c r="T257" i="4"/>
  <c r="S257" i="4"/>
  <c r="Q257" i="4"/>
  <c r="P257" i="4"/>
  <c r="O257" i="4"/>
  <c r="U231" i="4"/>
  <c r="T231" i="4"/>
  <c r="S231" i="4"/>
  <c r="Q231" i="4"/>
  <c r="P231" i="4"/>
  <c r="O231" i="4"/>
  <c r="V259" i="4"/>
  <c r="X259" i="4" s="1"/>
  <c r="U259" i="4"/>
  <c r="T259" i="4"/>
  <c r="S259" i="4"/>
  <c r="Q259" i="4"/>
  <c r="P259" i="4"/>
  <c r="O259" i="4"/>
  <c r="V404" i="4"/>
  <c r="U404" i="4"/>
  <c r="T404" i="4"/>
  <c r="S404" i="4"/>
  <c r="Q404" i="4"/>
  <c r="P404" i="4"/>
  <c r="O404" i="4"/>
  <c r="U131" i="4"/>
  <c r="T131" i="4"/>
  <c r="S131" i="4"/>
  <c r="Q131" i="4"/>
  <c r="P131" i="4"/>
  <c r="O131" i="4"/>
  <c r="U324" i="4"/>
  <c r="T324" i="4"/>
  <c r="S324" i="4"/>
  <c r="Q324" i="4"/>
  <c r="P324" i="4"/>
  <c r="O324" i="4"/>
  <c r="U246" i="4"/>
  <c r="T246" i="4"/>
  <c r="S246" i="4"/>
  <c r="Q246" i="4"/>
  <c r="P246" i="4"/>
  <c r="O246" i="4"/>
  <c r="U342" i="4"/>
  <c r="T342" i="4"/>
  <c r="S342" i="4"/>
  <c r="Q342" i="4"/>
  <c r="P342" i="4"/>
  <c r="O342" i="4"/>
  <c r="U381" i="4"/>
  <c r="T381" i="4"/>
  <c r="S381" i="4"/>
  <c r="Q381" i="4"/>
  <c r="P381" i="4"/>
  <c r="O381" i="4"/>
  <c r="V530" i="4"/>
  <c r="U530" i="4"/>
  <c r="T530" i="4"/>
  <c r="S530" i="4"/>
  <c r="Q530" i="4"/>
  <c r="P530" i="4"/>
  <c r="O530" i="4"/>
  <c r="U158" i="4"/>
  <c r="T158" i="4"/>
  <c r="S158" i="4"/>
  <c r="Q158" i="4"/>
  <c r="P158" i="4"/>
  <c r="O158" i="4"/>
  <c r="U187" i="4"/>
  <c r="T187" i="4"/>
  <c r="S187" i="4"/>
  <c r="Q187" i="4"/>
  <c r="P187" i="4"/>
  <c r="O187" i="4"/>
  <c r="U50" i="4"/>
  <c r="T50" i="4"/>
  <c r="S50" i="4"/>
  <c r="Q50" i="4"/>
  <c r="P50" i="4"/>
  <c r="O50" i="4"/>
  <c r="V457" i="4"/>
  <c r="U457" i="4"/>
  <c r="T457" i="4"/>
  <c r="S457" i="4"/>
  <c r="Q457" i="4"/>
  <c r="P457" i="4"/>
  <c r="O457" i="4"/>
  <c r="V456" i="4"/>
  <c r="U456" i="4"/>
  <c r="T456" i="4"/>
  <c r="S456" i="4"/>
  <c r="Q456" i="4"/>
  <c r="P456" i="4"/>
  <c r="O456" i="4"/>
  <c r="U157" i="4"/>
  <c r="T157" i="4"/>
  <c r="S157" i="4"/>
  <c r="Q157" i="4"/>
  <c r="P157" i="4"/>
  <c r="O157" i="4"/>
  <c r="U93" i="4"/>
  <c r="T93" i="4"/>
  <c r="S93" i="4"/>
  <c r="Q93" i="4"/>
  <c r="P93" i="4"/>
  <c r="O93" i="4"/>
  <c r="U29" i="4"/>
  <c r="T29" i="4"/>
  <c r="S29" i="4"/>
  <c r="Q29" i="4"/>
  <c r="P29" i="4"/>
  <c r="O29" i="4"/>
  <c r="U57" i="4"/>
  <c r="T57" i="4"/>
  <c r="S57" i="4"/>
  <c r="Q57" i="4"/>
  <c r="P57" i="4"/>
  <c r="O57" i="4"/>
  <c r="U292" i="4"/>
  <c r="T292" i="4"/>
  <c r="S292" i="4"/>
  <c r="Q292" i="4"/>
  <c r="P292" i="4"/>
  <c r="O292" i="4"/>
  <c r="V509" i="4"/>
  <c r="X509" i="4" s="1"/>
  <c r="U509" i="4"/>
  <c r="T509" i="4"/>
  <c r="S509" i="4"/>
  <c r="Q509" i="4"/>
  <c r="P509" i="4"/>
  <c r="O509" i="4"/>
  <c r="U132" i="4"/>
  <c r="T132" i="4"/>
  <c r="S132" i="4"/>
  <c r="Q132" i="4"/>
  <c r="P132" i="4"/>
  <c r="O132" i="4"/>
  <c r="U196" i="4"/>
  <c r="T196" i="4"/>
  <c r="S196" i="4"/>
  <c r="Q196" i="4"/>
  <c r="P196" i="4"/>
  <c r="O196" i="4"/>
  <c r="U120" i="4"/>
  <c r="T120" i="4"/>
  <c r="S120" i="4"/>
  <c r="Q120" i="4"/>
  <c r="P120" i="4"/>
  <c r="O120" i="4"/>
  <c r="V531" i="4"/>
  <c r="X531" i="4" s="1"/>
  <c r="U531" i="4"/>
  <c r="T531" i="4"/>
  <c r="S531" i="4"/>
  <c r="Q531" i="4"/>
  <c r="P531" i="4"/>
  <c r="O531" i="4"/>
  <c r="U27" i="4"/>
  <c r="T27" i="4"/>
  <c r="S27" i="4"/>
  <c r="Q27" i="4"/>
  <c r="P27" i="4"/>
  <c r="O27" i="4"/>
  <c r="U506" i="4"/>
  <c r="T506" i="4"/>
  <c r="S506" i="4"/>
  <c r="Q506" i="4"/>
  <c r="P506" i="4"/>
  <c r="O506" i="4"/>
  <c r="U197" i="4"/>
  <c r="T197" i="4"/>
  <c r="S197" i="4"/>
  <c r="Q197" i="4"/>
  <c r="P197" i="4"/>
  <c r="O197" i="4"/>
  <c r="U55" i="4"/>
  <c r="T55" i="4"/>
  <c r="S55" i="4"/>
  <c r="Q55" i="4"/>
  <c r="P55" i="4"/>
  <c r="O55" i="4"/>
  <c r="V527" i="4"/>
  <c r="U527" i="4"/>
  <c r="T527" i="4"/>
  <c r="S527" i="4"/>
  <c r="Q527" i="4"/>
  <c r="P527" i="4"/>
  <c r="O527" i="4"/>
  <c r="V134" i="4"/>
  <c r="X134" i="4" s="1"/>
  <c r="U134" i="4"/>
  <c r="T134" i="4"/>
  <c r="S134" i="4"/>
  <c r="Q134" i="4"/>
  <c r="P134" i="4"/>
  <c r="O134" i="4"/>
  <c r="U113" i="4"/>
  <c r="T113" i="4"/>
  <c r="S113" i="4"/>
  <c r="Q113" i="4"/>
  <c r="P113" i="4"/>
  <c r="O113" i="4"/>
  <c r="U37" i="4"/>
  <c r="T37" i="4"/>
  <c r="S37" i="4"/>
  <c r="Q37" i="4"/>
  <c r="P37" i="4"/>
  <c r="O37" i="4"/>
  <c r="U154" i="4"/>
  <c r="T154" i="4"/>
  <c r="S154" i="4"/>
  <c r="Q154" i="4"/>
  <c r="P154" i="4"/>
  <c r="O154" i="4"/>
  <c r="U175" i="4"/>
  <c r="T175" i="4"/>
  <c r="S175" i="4"/>
  <c r="Q175" i="4"/>
  <c r="P175" i="4"/>
  <c r="O175" i="4"/>
  <c r="U3" i="4"/>
  <c r="T3" i="4"/>
  <c r="S3" i="4"/>
  <c r="Q3" i="4"/>
  <c r="P3" i="4"/>
  <c r="O3" i="4"/>
  <c r="U174" i="4"/>
  <c r="T174" i="4"/>
  <c r="S174" i="4"/>
  <c r="Q174" i="4"/>
  <c r="P174" i="4"/>
  <c r="O174" i="4"/>
  <c r="U194" i="4"/>
  <c r="T194" i="4"/>
  <c r="S194" i="4"/>
  <c r="Q194" i="4"/>
  <c r="P194" i="4"/>
  <c r="O194" i="4"/>
  <c r="U136" i="4"/>
  <c r="T136" i="4"/>
  <c r="S136" i="4"/>
  <c r="Q136" i="4"/>
  <c r="P136" i="4"/>
  <c r="O136" i="4"/>
  <c r="U159" i="4"/>
  <c r="T159" i="4"/>
  <c r="S159" i="4"/>
  <c r="Q159" i="4"/>
  <c r="P159" i="4"/>
  <c r="O159" i="4"/>
  <c r="U118" i="4"/>
  <c r="T118" i="4"/>
  <c r="S118" i="4"/>
  <c r="Q118" i="4"/>
  <c r="P118" i="4"/>
  <c r="O118" i="4"/>
  <c r="U66" i="4"/>
  <c r="T66" i="4"/>
  <c r="S66" i="4"/>
  <c r="Q66" i="4"/>
  <c r="P66" i="4"/>
  <c r="O66" i="4"/>
  <c r="U65" i="4"/>
  <c r="T65" i="4"/>
  <c r="S65" i="4"/>
  <c r="Q65" i="4"/>
  <c r="P65" i="4"/>
  <c r="O65" i="4"/>
  <c r="U168" i="4"/>
  <c r="T168" i="4"/>
  <c r="S168" i="4"/>
  <c r="Q168" i="4"/>
  <c r="P168" i="4"/>
  <c r="O168" i="4"/>
  <c r="V521" i="4"/>
  <c r="X521" i="4" s="1"/>
  <c r="U521" i="4"/>
  <c r="T521" i="4"/>
  <c r="S521" i="4"/>
  <c r="Q521" i="4"/>
  <c r="P521" i="4"/>
  <c r="O521" i="4"/>
  <c r="U138" i="4"/>
  <c r="T138" i="4"/>
  <c r="S138" i="4"/>
  <c r="Q138" i="4"/>
  <c r="P138" i="4"/>
  <c r="O138" i="4"/>
  <c r="U298" i="4"/>
  <c r="T298" i="4"/>
  <c r="S298" i="4"/>
  <c r="Q298" i="4"/>
  <c r="P298" i="4"/>
  <c r="O298" i="4"/>
  <c r="U262" i="4"/>
  <c r="T262" i="4"/>
  <c r="S262" i="4"/>
  <c r="Q262" i="4"/>
  <c r="P262" i="4"/>
  <c r="O262" i="4"/>
  <c r="U53" i="4"/>
  <c r="T53" i="4"/>
  <c r="S53" i="4"/>
  <c r="Q53" i="4"/>
  <c r="P53" i="4"/>
  <c r="O53" i="4"/>
  <c r="U88" i="4"/>
  <c r="T88" i="4"/>
  <c r="S88" i="4"/>
  <c r="Q88" i="4"/>
  <c r="P88" i="4"/>
  <c r="O88" i="4"/>
  <c r="U189" i="4"/>
  <c r="T189" i="4"/>
  <c r="S189" i="4"/>
  <c r="Q189" i="4"/>
  <c r="P189" i="4"/>
  <c r="O189" i="4"/>
  <c r="U503" i="4"/>
  <c r="T503" i="4"/>
  <c r="S503" i="4"/>
  <c r="Q503" i="4"/>
  <c r="P503" i="4"/>
  <c r="O503" i="4"/>
  <c r="U124" i="4"/>
  <c r="T124" i="4"/>
  <c r="S124" i="4"/>
  <c r="Q124" i="4"/>
  <c r="P124" i="4"/>
  <c r="O124" i="4"/>
  <c r="U230" i="4"/>
  <c r="T230" i="4"/>
  <c r="S230" i="4"/>
  <c r="Q230" i="4"/>
  <c r="P230" i="4"/>
  <c r="O230" i="4"/>
  <c r="U110" i="4"/>
  <c r="T110" i="4"/>
  <c r="S110" i="4"/>
  <c r="Q110" i="4"/>
  <c r="P110" i="4"/>
  <c r="O110" i="4"/>
  <c r="U69" i="4"/>
  <c r="T69" i="4"/>
  <c r="S69" i="4"/>
  <c r="Q69" i="4"/>
  <c r="P69" i="4"/>
  <c r="O69" i="4"/>
  <c r="U190" i="4"/>
  <c r="T190" i="4"/>
  <c r="S190" i="4"/>
  <c r="Q190" i="4"/>
  <c r="P190" i="4"/>
  <c r="O190" i="4"/>
  <c r="U177" i="4"/>
  <c r="T177" i="4"/>
  <c r="S177" i="4"/>
  <c r="Q177" i="4"/>
  <c r="P177" i="4"/>
  <c r="O177" i="4"/>
  <c r="U176" i="4"/>
  <c r="T176" i="4"/>
  <c r="S176" i="4"/>
  <c r="Q176" i="4"/>
  <c r="P176" i="4"/>
  <c r="O176" i="4"/>
  <c r="U227" i="4"/>
  <c r="T227" i="4"/>
  <c r="S227" i="4"/>
  <c r="Q227" i="4"/>
  <c r="P227" i="4"/>
  <c r="O227" i="4"/>
  <c r="U32" i="4"/>
  <c r="T32" i="4"/>
  <c r="S32" i="4"/>
  <c r="Q32" i="4"/>
  <c r="P32" i="4"/>
  <c r="O32" i="4"/>
  <c r="U31" i="4"/>
  <c r="T31" i="4"/>
  <c r="S31" i="4"/>
  <c r="Q31" i="4"/>
  <c r="P31" i="4"/>
  <c r="O31" i="4"/>
  <c r="U116" i="4"/>
  <c r="T116" i="4"/>
  <c r="S116" i="4"/>
  <c r="Q116" i="4"/>
  <c r="P116" i="4"/>
  <c r="O116" i="4"/>
  <c r="U45" i="4"/>
  <c r="T45" i="4"/>
  <c r="S45" i="4"/>
  <c r="Q45" i="4"/>
  <c r="P45" i="4"/>
  <c r="O45" i="4"/>
  <c r="U41" i="4"/>
  <c r="T41" i="4"/>
  <c r="S41" i="4"/>
  <c r="Q41" i="4"/>
  <c r="P41" i="4"/>
  <c r="O41" i="4"/>
  <c r="U319" i="4"/>
  <c r="T319" i="4"/>
  <c r="S319" i="4"/>
  <c r="Q319" i="4"/>
  <c r="P319" i="4"/>
  <c r="O319" i="4"/>
  <c r="V33" i="4"/>
  <c r="X33" i="4" s="1"/>
  <c r="U33" i="4"/>
  <c r="T33" i="4"/>
  <c r="S33" i="4"/>
  <c r="Q33" i="4"/>
  <c r="P33" i="4"/>
  <c r="O33" i="4"/>
  <c r="U344" i="4"/>
  <c r="T344" i="4"/>
  <c r="S344" i="4"/>
  <c r="Q344" i="4"/>
  <c r="P344" i="4"/>
  <c r="O344" i="4"/>
  <c r="V47" i="4"/>
  <c r="X47" i="4" s="1"/>
  <c r="U47" i="4"/>
  <c r="T47" i="4"/>
  <c r="S47" i="4"/>
  <c r="Q47" i="4"/>
  <c r="P47" i="4"/>
  <c r="O47" i="4"/>
  <c r="U99" i="4"/>
  <c r="T99" i="4"/>
  <c r="S99" i="4"/>
  <c r="Q99" i="4"/>
  <c r="P99" i="4"/>
  <c r="O99" i="4"/>
  <c r="U10" i="4"/>
  <c r="T10" i="4"/>
  <c r="S10" i="4"/>
  <c r="Q10" i="4"/>
  <c r="P10" i="4"/>
  <c r="O10" i="4"/>
  <c r="U232" i="4"/>
  <c r="T232" i="4"/>
  <c r="S232" i="4"/>
  <c r="Q232" i="4"/>
  <c r="P232" i="4"/>
  <c r="O232" i="4"/>
  <c r="U106" i="4"/>
  <c r="T106" i="4"/>
  <c r="S106" i="4"/>
  <c r="Q106" i="4"/>
  <c r="P106" i="4"/>
  <c r="O106" i="4"/>
  <c r="U146" i="4"/>
  <c r="T146" i="4"/>
  <c r="S146" i="4"/>
  <c r="Q146" i="4"/>
  <c r="P146" i="4"/>
  <c r="O146" i="4"/>
  <c r="U201" i="4"/>
  <c r="T201" i="4"/>
  <c r="S201" i="4"/>
  <c r="Q201" i="4"/>
  <c r="P201" i="4"/>
  <c r="O201" i="4"/>
  <c r="U39" i="4"/>
  <c r="T39" i="4"/>
  <c r="S39" i="4"/>
  <c r="Q39" i="4"/>
  <c r="P39" i="4"/>
  <c r="O39" i="4"/>
  <c r="V19" i="4"/>
  <c r="X19" i="4" s="1"/>
  <c r="U19" i="4"/>
  <c r="T19" i="4"/>
  <c r="S19" i="4"/>
  <c r="Q19" i="4"/>
  <c r="P19" i="4"/>
  <c r="O19" i="4"/>
  <c r="V140" i="4"/>
  <c r="X140" i="4" s="1"/>
  <c r="U140" i="4"/>
  <c r="T140" i="4"/>
  <c r="S140" i="4"/>
  <c r="Q140" i="4"/>
  <c r="P140" i="4"/>
  <c r="O140" i="4"/>
  <c r="U214" i="4"/>
  <c r="T214" i="4"/>
  <c r="S214" i="4"/>
  <c r="Q214" i="4"/>
  <c r="P214" i="4"/>
  <c r="O214" i="4"/>
  <c r="U103" i="4"/>
  <c r="T103" i="4"/>
  <c r="S103" i="4"/>
  <c r="Q103" i="4"/>
  <c r="P103" i="4"/>
  <c r="O103" i="4"/>
  <c r="U296" i="4"/>
  <c r="T296" i="4"/>
  <c r="S296" i="4"/>
  <c r="Q296" i="4"/>
  <c r="P296" i="4"/>
  <c r="O296" i="4"/>
  <c r="U89" i="4"/>
  <c r="T89" i="4"/>
  <c r="S89" i="4"/>
  <c r="Q89" i="4"/>
  <c r="P89" i="4"/>
  <c r="O89" i="4"/>
  <c r="U48" i="4"/>
  <c r="T48" i="4"/>
  <c r="S48" i="4"/>
  <c r="Q48" i="4"/>
  <c r="P48" i="4"/>
  <c r="O48" i="4"/>
  <c r="U25" i="4"/>
  <c r="T25" i="4"/>
  <c r="S25" i="4"/>
  <c r="Q25" i="4"/>
  <c r="P25" i="4"/>
  <c r="O25" i="4"/>
  <c r="U15" i="4"/>
  <c r="T15" i="4"/>
  <c r="S15" i="4"/>
  <c r="Q15" i="4"/>
  <c r="P15" i="4"/>
  <c r="O15" i="4"/>
  <c r="U153" i="4"/>
  <c r="T153" i="4"/>
  <c r="S153" i="4"/>
  <c r="Q153" i="4"/>
  <c r="P153" i="4"/>
  <c r="O153" i="4"/>
  <c r="U61" i="4"/>
  <c r="T61" i="4"/>
  <c r="S61" i="4"/>
  <c r="Q61" i="4"/>
  <c r="P61" i="4"/>
  <c r="O61" i="4"/>
  <c r="U83" i="4"/>
  <c r="T83" i="4"/>
  <c r="S83" i="4"/>
  <c r="Q83" i="4"/>
  <c r="P83" i="4"/>
  <c r="O83" i="4"/>
  <c r="U58" i="4"/>
  <c r="T58" i="4"/>
  <c r="S58" i="4"/>
  <c r="Q58" i="4"/>
  <c r="P58" i="4"/>
  <c r="O58" i="4"/>
  <c r="U436" i="4"/>
  <c r="T436" i="4"/>
  <c r="S436" i="4"/>
  <c r="Q436" i="4"/>
  <c r="P436" i="4"/>
  <c r="O436" i="4"/>
  <c r="U68" i="4"/>
  <c r="T68" i="4"/>
  <c r="S68" i="4"/>
  <c r="Q68" i="4"/>
  <c r="P68" i="4"/>
  <c r="O68" i="4"/>
  <c r="V24" i="4"/>
  <c r="X24" i="4" s="1"/>
  <c r="U24" i="4"/>
  <c r="T24" i="4"/>
  <c r="S24" i="4"/>
  <c r="Q24" i="4"/>
  <c r="P24" i="4"/>
  <c r="O24" i="4"/>
  <c r="U71" i="4"/>
  <c r="T71" i="4"/>
  <c r="S71" i="4"/>
  <c r="Q71" i="4"/>
  <c r="P71" i="4"/>
  <c r="O71" i="4"/>
  <c r="U101" i="4"/>
  <c r="T101" i="4"/>
  <c r="S101" i="4"/>
  <c r="Q101" i="4"/>
  <c r="P101" i="4"/>
  <c r="O101" i="4"/>
  <c r="U498" i="4"/>
  <c r="T498" i="4"/>
  <c r="S498" i="4"/>
  <c r="Q498" i="4"/>
  <c r="P498" i="4"/>
  <c r="O498" i="4"/>
  <c r="U77" i="4"/>
  <c r="T77" i="4"/>
  <c r="S77" i="4"/>
  <c r="Q77" i="4"/>
  <c r="P77" i="4"/>
  <c r="O77" i="4"/>
  <c r="U38" i="4"/>
  <c r="T38" i="4"/>
  <c r="S38" i="4"/>
  <c r="Q38" i="4"/>
  <c r="P38" i="4"/>
  <c r="O38" i="4"/>
  <c r="V13" i="4"/>
  <c r="X13" i="4" s="1"/>
  <c r="U13" i="4"/>
  <c r="T13" i="4"/>
  <c r="S13" i="4"/>
  <c r="Q13" i="4"/>
  <c r="P13" i="4"/>
  <c r="O13" i="4"/>
  <c r="U121" i="4"/>
  <c r="T121" i="4"/>
  <c r="S121" i="4"/>
  <c r="Q121" i="4"/>
  <c r="P121" i="4"/>
  <c r="O121" i="4"/>
  <c r="U2" i="4"/>
  <c r="T2" i="4"/>
  <c r="S2" i="4"/>
  <c r="Q2" i="4"/>
  <c r="P2" i="4"/>
  <c r="O2" i="4"/>
  <c r="U14" i="4"/>
  <c r="T14" i="4"/>
  <c r="S14" i="4"/>
  <c r="Q14" i="4"/>
  <c r="P14" i="4"/>
  <c r="O14" i="4"/>
  <c r="U513" i="4"/>
  <c r="T513" i="4"/>
  <c r="S513" i="4"/>
  <c r="Q513" i="4"/>
  <c r="P513" i="4"/>
  <c r="O513" i="4"/>
  <c r="U170" i="4"/>
  <c r="T170" i="4"/>
  <c r="S170" i="4"/>
  <c r="Q170" i="4"/>
  <c r="P170" i="4"/>
  <c r="O170" i="4"/>
  <c r="U43" i="4"/>
  <c r="T43" i="4"/>
  <c r="S43" i="4"/>
  <c r="Q43" i="4"/>
  <c r="P43" i="4"/>
  <c r="O43" i="4"/>
  <c r="U42" i="4"/>
  <c r="T42" i="4"/>
  <c r="S42" i="4"/>
  <c r="Q42" i="4"/>
  <c r="P42" i="4"/>
  <c r="O42" i="4"/>
  <c r="V487" i="4"/>
  <c r="X487" i="4" s="1"/>
  <c r="U487" i="4"/>
  <c r="T487" i="4"/>
  <c r="S487" i="4"/>
  <c r="Q487" i="4"/>
  <c r="P487" i="4"/>
  <c r="O487" i="4"/>
  <c r="U84" i="4"/>
  <c r="T84" i="4"/>
  <c r="S84" i="4"/>
  <c r="Q84" i="4"/>
  <c r="P84" i="4"/>
  <c r="O84" i="4"/>
  <c r="U516" i="4"/>
  <c r="T516" i="4"/>
  <c r="S516" i="4"/>
  <c r="Q516" i="4"/>
  <c r="P516" i="4"/>
  <c r="O516" i="4"/>
  <c r="U207" i="4"/>
  <c r="T207" i="4"/>
  <c r="S207" i="4"/>
  <c r="Q207" i="4"/>
  <c r="P207" i="4"/>
  <c r="O207" i="4"/>
  <c r="U97" i="4"/>
  <c r="T97" i="4"/>
  <c r="S97" i="4"/>
  <c r="Q97" i="4"/>
  <c r="P97" i="4"/>
  <c r="O97" i="4"/>
  <c r="U5" i="4"/>
  <c r="T5" i="4"/>
  <c r="S5" i="4"/>
  <c r="Q5" i="4"/>
  <c r="P5" i="4"/>
  <c r="O5" i="4"/>
  <c r="U125" i="4"/>
  <c r="T125" i="4"/>
  <c r="S125" i="4"/>
  <c r="Q125" i="4"/>
  <c r="P125" i="4"/>
  <c r="O125" i="4"/>
  <c r="U44" i="4"/>
  <c r="T44" i="4"/>
  <c r="S44" i="4"/>
  <c r="Q44" i="4"/>
  <c r="P44" i="4"/>
  <c r="O44" i="4"/>
  <c r="U26" i="4"/>
  <c r="T26" i="4"/>
  <c r="S26" i="4"/>
  <c r="Q26" i="4"/>
  <c r="P26" i="4"/>
  <c r="O26" i="4"/>
  <c r="U222" i="4"/>
  <c r="T222" i="4"/>
  <c r="S222" i="4"/>
  <c r="Q222" i="4"/>
  <c r="P222" i="4"/>
  <c r="O222" i="4"/>
  <c r="U119" i="4"/>
  <c r="T119" i="4"/>
  <c r="S119" i="4"/>
  <c r="Q119" i="4"/>
  <c r="P119" i="4"/>
  <c r="O119" i="4"/>
  <c r="U52" i="4"/>
  <c r="T52" i="4"/>
  <c r="S52" i="4"/>
  <c r="Q52" i="4"/>
  <c r="P52" i="4"/>
  <c r="O52" i="4"/>
  <c r="U79" i="4"/>
  <c r="T79" i="4"/>
  <c r="S79" i="4"/>
  <c r="Q79" i="4"/>
  <c r="P79" i="4"/>
  <c r="O79" i="4"/>
  <c r="U90" i="4"/>
  <c r="T90" i="4"/>
  <c r="S90" i="4"/>
  <c r="Q90" i="4"/>
  <c r="P90" i="4"/>
  <c r="O90" i="4"/>
  <c r="V507" i="4"/>
  <c r="X507" i="4" s="1"/>
  <c r="U507" i="4"/>
  <c r="T507" i="4"/>
  <c r="S507" i="4"/>
  <c r="Q507" i="4"/>
  <c r="P507" i="4"/>
  <c r="O507" i="4"/>
  <c r="U8" i="4"/>
  <c r="T8" i="4"/>
  <c r="S8" i="4"/>
  <c r="Q8" i="4"/>
  <c r="P8" i="4"/>
  <c r="O8" i="4"/>
  <c r="U111" i="4"/>
  <c r="T111" i="4"/>
  <c r="S111" i="4"/>
  <c r="Q111" i="4"/>
  <c r="P111" i="4"/>
  <c r="O111" i="4"/>
  <c r="V20" i="4"/>
  <c r="X20" i="4" s="1"/>
  <c r="U20" i="4"/>
  <c r="T20" i="4"/>
  <c r="S20" i="4"/>
  <c r="Q20" i="4"/>
  <c r="P20" i="4"/>
  <c r="O20" i="4"/>
  <c r="U488" i="4"/>
  <c r="T488" i="4"/>
  <c r="S488" i="4"/>
  <c r="Q488" i="4"/>
  <c r="P488" i="4"/>
  <c r="O488" i="4"/>
  <c r="U60" i="4"/>
  <c r="T60" i="4"/>
  <c r="S60" i="4"/>
  <c r="Q60" i="4"/>
  <c r="P60" i="4"/>
  <c r="O60" i="4"/>
  <c r="U59" i="4"/>
  <c r="T59" i="4"/>
  <c r="S59" i="4"/>
  <c r="Q59" i="4"/>
  <c r="P59" i="4"/>
  <c r="O59" i="4"/>
  <c r="U314" i="4"/>
  <c r="T314" i="4"/>
  <c r="S314" i="4"/>
  <c r="Q314" i="4"/>
  <c r="P314" i="4"/>
  <c r="O314" i="4"/>
  <c r="U35" i="4"/>
  <c r="T35" i="4"/>
  <c r="S35" i="4"/>
  <c r="Q35" i="4"/>
  <c r="P35" i="4"/>
  <c r="O35" i="4"/>
  <c r="U147" i="4"/>
  <c r="T147" i="4"/>
  <c r="S147" i="4"/>
  <c r="Q147" i="4"/>
  <c r="P147" i="4"/>
  <c r="O147" i="4"/>
  <c r="U23" i="4"/>
  <c r="T23" i="4"/>
  <c r="S23" i="4"/>
  <c r="Q23" i="4"/>
  <c r="P23" i="4"/>
  <c r="O23" i="4"/>
  <c r="U63" i="4"/>
  <c r="T63" i="4"/>
  <c r="S63" i="4"/>
  <c r="Q63" i="4"/>
  <c r="P63" i="4"/>
  <c r="O63" i="4"/>
  <c r="U144" i="4"/>
  <c r="T144" i="4"/>
  <c r="S144" i="4"/>
  <c r="Q144" i="4"/>
  <c r="P144" i="4"/>
  <c r="O144" i="4"/>
  <c r="V491" i="4"/>
  <c r="X491" i="4" s="1"/>
  <c r="U491" i="4"/>
  <c r="T491" i="4"/>
  <c r="S491" i="4"/>
  <c r="Q491" i="4"/>
  <c r="P491" i="4"/>
  <c r="O491" i="4"/>
  <c r="U104" i="4"/>
  <c r="T104" i="4"/>
  <c r="S104" i="4"/>
  <c r="Q104" i="4"/>
  <c r="P104" i="4"/>
  <c r="O104" i="4"/>
  <c r="U332" i="4"/>
  <c r="T332" i="4"/>
  <c r="S332" i="4"/>
  <c r="Q332" i="4"/>
  <c r="P332" i="4"/>
  <c r="O332" i="4"/>
  <c r="U67" i="4"/>
  <c r="T67" i="4"/>
  <c r="S67" i="4"/>
  <c r="Q67" i="4"/>
  <c r="P67" i="4"/>
  <c r="O67" i="4"/>
  <c r="U335" i="4"/>
  <c r="T335" i="4"/>
  <c r="S335" i="4"/>
  <c r="Q335" i="4"/>
  <c r="P335" i="4"/>
  <c r="O335" i="4"/>
  <c r="U510" i="4"/>
  <c r="T510" i="4"/>
  <c r="S510" i="4"/>
  <c r="Q510" i="4"/>
  <c r="P510" i="4"/>
  <c r="O510" i="4"/>
  <c r="U226" i="4"/>
  <c r="T226" i="4"/>
  <c r="S226" i="4"/>
  <c r="V226" i="4" s="1"/>
  <c r="Q226" i="4"/>
  <c r="P226" i="4"/>
  <c r="O226" i="4"/>
  <c r="V94" i="4"/>
  <c r="X94" i="4" s="1"/>
  <c r="U94" i="4"/>
  <c r="T94" i="4"/>
  <c r="S94" i="4"/>
  <c r="Q94" i="4"/>
  <c r="P94" i="4"/>
  <c r="O94" i="4"/>
  <c r="U115" i="4"/>
  <c r="T115" i="4"/>
  <c r="S115" i="4"/>
  <c r="Q115" i="4"/>
  <c r="P115" i="4"/>
  <c r="O115" i="4"/>
  <c r="U114" i="4"/>
  <c r="T114" i="4"/>
  <c r="S114" i="4"/>
  <c r="Q114" i="4"/>
  <c r="P114" i="4"/>
  <c r="O114" i="4"/>
  <c r="V526" i="4"/>
  <c r="X526" i="4" s="1"/>
  <c r="U526" i="4"/>
  <c r="T526" i="4"/>
  <c r="S526" i="4"/>
  <c r="Q526" i="4"/>
  <c r="P526" i="4"/>
  <c r="O526" i="4"/>
  <c r="U492" i="4"/>
  <c r="T492" i="4"/>
  <c r="S492" i="4"/>
  <c r="Q492" i="4"/>
  <c r="P492" i="4"/>
  <c r="O492" i="4"/>
  <c r="V496" i="4"/>
  <c r="X496" i="4" s="1"/>
  <c r="U496" i="4"/>
  <c r="T496" i="4"/>
  <c r="S496" i="4"/>
  <c r="Q496" i="4"/>
  <c r="P496" i="4"/>
  <c r="O496" i="4"/>
  <c r="U4" i="4"/>
  <c r="T4" i="4"/>
  <c r="S4" i="4"/>
  <c r="Q4" i="4"/>
  <c r="P4" i="4"/>
  <c r="O4" i="4"/>
  <c r="V528" i="4"/>
  <c r="X528" i="4" s="1"/>
  <c r="U528" i="4"/>
  <c r="T528" i="4"/>
  <c r="S528" i="4"/>
  <c r="Q528" i="4"/>
  <c r="P528" i="4"/>
  <c r="O528" i="4"/>
  <c r="V16" i="4"/>
  <c r="X16" i="4" s="1"/>
  <c r="U16" i="4"/>
  <c r="T16" i="4"/>
  <c r="S16" i="4"/>
  <c r="Q16" i="4"/>
  <c r="P16" i="4"/>
  <c r="O16" i="4"/>
  <c r="U54" i="4"/>
  <c r="T54" i="4"/>
  <c r="S54" i="4"/>
  <c r="Q54" i="4"/>
  <c r="P54" i="4"/>
  <c r="O54" i="4"/>
  <c r="V490" i="4"/>
  <c r="X490" i="4" s="1"/>
  <c r="U490" i="4"/>
  <c r="T490" i="4"/>
  <c r="S490" i="4"/>
  <c r="Q490" i="4"/>
  <c r="P490" i="4"/>
  <c r="O490" i="4"/>
  <c r="U143" i="4"/>
  <c r="T143" i="4"/>
  <c r="S143" i="4"/>
  <c r="Q143" i="4"/>
  <c r="P143" i="4"/>
  <c r="O143" i="4"/>
  <c r="U36" i="4"/>
  <c r="T36" i="4"/>
  <c r="S36" i="4"/>
  <c r="Q36" i="4"/>
  <c r="P36" i="4"/>
  <c r="O36" i="4"/>
  <c r="U76" i="4"/>
  <c r="T76" i="4"/>
  <c r="S76" i="4"/>
  <c r="Q76" i="4"/>
  <c r="P76" i="4"/>
  <c r="O76" i="4"/>
  <c r="U40" i="4"/>
  <c r="T40" i="4"/>
  <c r="S40" i="4"/>
  <c r="Q40" i="4"/>
  <c r="P40" i="4"/>
  <c r="O40" i="4"/>
  <c r="U504" i="4"/>
  <c r="T504" i="4"/>
  <c r="S504" i="4"/>
  <c r="Q504" i="4"/>
  <c r="P504" i="4"/>
  <c r="O504" i="4"/>
  <c r="V64" i="4"/>
  <c r="X64" i="4" s="1"/>
  <c r="U64" i="4"/>
  <c r="T64" i="4"/>
  <c r="S64" i="4"/>
  <c r="Q64" i="4"/>
  <c r="P64" i="4"/>
  <c r="O64" i="4"/>
  <c r="U49" i="4"/>
  <c r="T49" i="4"/>
  <c r="S49" i="4"/>
  <c r="Q49" i="4"/>
  <c r="P49" i="4"/>
  <c r="O49" i="4"/>
  <c r="V501" i="4"/>
  <c r="X501" i="4" s="1"/>
  <c r="U501" i="4"/>
  <c r="T501" i="4"/>
  <c r="S501" i="4"/>
  <c r="Q501" i="4"/>
  <c r="P501" i="4"/>
  <c r="O501" i="4"/>
  <c r="U82" i="4"/>
  <c r="T82" i="4"/>
  <c r="S82" i="4"/>
  <c r="Q82" i="4"/>
  <c r="P82" i="4"/>
  <c r="O82" i="4"/>
  <c r="U126" i="4"/>
  <c r="T126" i="4"/>
  <c r="S126" i="4"/>
  <c r="Q126" i="4"/>
  <c r="P126" i="4"/>
  <c r="O126" i="4"/>
  <c r="U508" i="4"/>
  <c r="T508" i="4"/>
  <c r="S508" i="4"/>
  <c r="V508" i="4" s="1"/>
  <c r="Q508" i="4"/>
  <c r="P508" i="4"/>
  <c r="O508" i="4"/>
  <c r="V211" i="4"/>
  <c r="X211" i="4" s="1"/>
  <c r="U211" i="4"/>
  <c r="T211" i="4"/>
  <c r="S211" i="4"/>
  <c r="Q211" i="4"/>
  <c r="P211" i="4"/>
  <c r="O211" i="4"/>
  <c r="V511" i="4"/>
  <c r="X511" i="4" s="1"/>
  <c r="U511" i="4"/>
  <c r="T511" i="4"/>
  <c r="S511" i="4"/>
  <c r="Q511" i="4"/>
  <c r="P511" i="4"/>
  <c r="O511" i="4"/>
  <c r="V505" i="4"/>
  <c r="X505" i="4" s="1"/>
  <c r="U505" i="4"/>
  <c r="T505" i="4"/>
  <c r="S505" i="4"/>
  <c r="Q505" i="4"/>
  <c r="P505" i="4"/>
  <c r="O505" i="4"/>
  <c r="V517" i="4"/>
  <c r="X517" i="4" s="1"/>
  <c r="U517" i="4"/>
  <c r="T517" i="4"/>
  <c r="S517" i="4"/>
  <c r="P517" i="4"/>
  <c r="O517" i="4"/>
  <c r="U7" i="4"/>
  <c r="T7" i="4"/>
  <c r="S7" i="4"/>
  <c r="Q7" i="4"/>
  <c r="P7" i="4"/>
  <c r="O7" i="4"/>
  <c r="U9" i="4"/>
  <c r="T9" i="4"/>
  <c r="S9" i="4"/>
  <c r="Q9" i="4"/>
  <c r="P9" i="4"/>
  <c r="O9" i="4"/>
  <c r="U497" i="4"/>
  <c r="T497" i="4"/>
  <c r="S497" i="4"/>
  <c r="Q497" i="4"/>
  <c r="P497" i="4"/>
  <c r="O497" i="4"/>
  <c r="V51" i="4"/>
  <c r="X51" i="4" s="1"/>
  <c r="U51" i="4"/>
  <c r="T51" i="4"/>
  <c r="S51" i="4"/>
  <c r="Q51" i="4"/>
  <c r="P51" i="4"/>
  <c r="O51" i="4"/>
  <c r="V17" i="4"/>
  <c r="X17" i="4" s="1"/>
  <c r="U17" i="4"/>
  <c r="T17" i="4"/>
  <c r="S17" i="4"/>
  <c r="Q17" i="4"/>
  <c r="P17" i="4"/>
  <c r="O17" i="4"/>
  <c r="U160" i="4"/>
  <c r="T160" i="4"/>
  <c r="S160" i="4"/>
  <c r="Q160" i="4"/>
  <c r="P160" i="4"/>
  <c r="O160" i="4"/>
  <c r="U172" i="4"/>
  <c r="T172" i="4"/>
  <c r="S172" i="4"/>
  <c r="Q172" i="4"/>
  <c r="P172" i="4"/>
  <c r="O172" i="4"/>
  <c r="V46" i="4"/>
  <c r="X46" i="4" s="1"/>
  <c r="U46" i="4"/>
  <c r="T46" i="4"/>
  <c r="S46" i="4"/>
  <c r="Q46" i="4"/>
  <c r="P46" i="4"/>
  <c r="O46" i="4"/>
  <c r="U70" i="4"/>
  <c r="T70" i="4"/>
  <c r="S70" i="4"/>
  <c r="Q70" i="4"/>
  <c r="P70" i="4"/>
  <c r="O70" i="4"/>
  <c r="V22" i="4"/>
  <c r="X22" i="4" s="1"/>
  <c r="U22" i="4"/>
  <c r="T22" i="4"/>
  <c r="S22" i="4"/>
  <c r="Q22" i="4"/>
  <c r="P22" i="4"/>
  <c r="O22" i="4"/>
  <c r="U514" i="4"/>
  <c r="T514" i="4"/>
  <c r="S514" i="4"/>
  <c r="Q514" i="4"/>
  <c r="P514" i="4"/>
  <c r="O514" i="4"/>
  <c r="V489" i="4"/>
  <c r="X489" i="4" s="1"/>
  <c r="U489" i="4"/>
  <c r="T489" i="4"/>
  <c r="S489" i="4"/>
  <c r="Q489" i="4"/>
  <c r="P489" i="4"/>
  <c r="O489" i="4"/>
  <c r="V523" i="4"/>
  <c r="X523" i="4" s="1"/>
  <c r="U523" i="4"/>
  <c r="T523" i="4"/>
  <c r="S523" i="4"/>
  <c r="Q523" i="4"/>
  <c r="P523" i="4"/>
  <c r="O523" i="4"/>
  <c r="V524" i="4"/>
  <c r="X524" i="4" s="1"/>
  <c r="U524" i="4"/>
  <c r="T524" i="4"/>
  <c r="S524" i="4"/>
  <c r="Q524" i="4"/>
  <c r="P524" i="4"/>
  <c r="O524" i="4"/>
  <c r="V522" i="4"/>
  <c r="X522" i="4" s="1"/>
  <c r="U522" i="4"/>
  <c r="T522" i="4"/>
  <c r="S522" i="4"/>
  <c r="Q522" i="4"/>
  <c r="P522" i="4"/>
  <c r="O522" i="4"/>
  <c r="V494" i="4"/>
  <c r="X494" i="4" s="1"/>
  <c r="U494" i="4"/>
  <c r="T494" i="4"/>
  <c r="S494" i="4"/>
  <c r="Q494" i="4"/>
  <c r="P494" i="4"/>
  <c r="O494" i="4"/>
  <c r="V493" i="4"/>
  <c r="X493" i="4" s="1"/>
  <c r="U493" i="4"/>
  <c r="T493" i="4"/>
  <c r="S493" i="4"/>
  <c r="Q493" i="4"/>
  <c r="P493" i="4"/>
  <c r="O493" i="4"/>
  <c r="U128" i="4"/>
  <c r="T128" i="4"/>
  <c r="S128" i="4"/>
  <c r="Q128" i="4"/>
  <c r="P128" i="4"/>
  <c r="O128" i="4"/>
  <c r="U11" i="4"/>
  <c r="T11" i="4"/>
  <c r="S11" i="4"/>
  <c r="V11" i="4" s="1"/>
  <c r="Q11" i="4"/>
  <c r="P11" i="4"/>
  <c r="O11" i="4"/>
  <c r="V525" i="4"/>
  <c r="X525" i="4" s="1"/>
  <c r="U525" i="4"/>
  <c r="T525" i="4"/>
  <c r="S525" i="4"/>
  <c r="Q525" i="4"/>
  <c r="P525" i="4"/>
  <c r="O525" i="4"/>
  <c r="W278" i="4"/>
  <c r="U278" i="4"/>
  <c r="T278" i="4"/>
  <c r="S278" i="4"/>
  <c r="Q278" i="4"/>
  <c r="P278" i="4"/>
  <c r="O278" i="4"/>
  <c r="W291" i="4"/>
  <c r="U291" i="4"/>
  <c r="T291" i="4"/>
  <c r="S291" i="4"/>
  <c r="Q291" i="4"/>
  <c r="P291" i="4"/>
  <c r="O291" i="4"/>
  <c r="W495" i="4"/>
  <c r="U495" i="4"/>
  <c r="T495" i="4"/>
  <c r="S495" i="4"/>
  <c r="Q495" i="4"/>
  <c r="P495" i="4"/>
  <c r="O495" i="4"/>
  <c r="W432" i="4"/>
  <c r="U432" i="4"/>
  <c r="T432" i="4"/>
  <c r="S432" i="4"/>
  <c r="Q432" i="4"/>
  <c r="P432" i="4"/>
  <c r="O432" i="4"/>
  <c r="W354" i="4"/>
  <c r="U354" i="4"/>
  <c r="T354" i="4"/>
  <c r="S354" i="4"/>
  <c r="Q354" i="4"/>
  <c r="P354" i="4"/>
  <c r="O354" i="4"/>
  <c r="W475" i="4"/>
  <c r="U475" i="4"/>
  <c r="T475" i="4"/>
  <c r="S475" i="4"/>
  <c r="Q475" i="4"/>
  <c r="P475" i="4"/>
  <c r="O475" i="4"/>
  <c r="W215" i="4"/>
  <c r="U215" i="4"/>
  <c r="T215" i="4"/>
  <c r="S215" i="4"/>
  <c r="Q215" i="4"/>
  <c r="P215" i="4"/>
  <c r="O215" i="4"/>
  <c r="W441" i="4"/>
  <c r="U441" i="4"/>
  <c r="T441" i="4"/>
  <c r="S441" i="4"/>
  <c r="Q441" i="4"/>
  <c r="P441" i="4"/>
  <c r="O441" i="4"/>
  <c r="W431" i="4"/>
  <c r="U431" i="4"/>
  <c r="T431" i="4"/>
  <c r="S431" i="4"/>
  <c r="Q431" i="4"/>
  <c r="P431" i="4"/>
  <c r="O431" i="4"/>
  <c r="W297" i="4"/>
  <c r="U297" i="4"/>
  <c r="T297" i="4"/>
  <c r="S297" i="4"/>
  <c r="Q297" i="4"/>
  <c r="P297" i="4"/>
  <c r="O297" i="4"/>
  <c r="W270" i="4"/>
  <c r="U270" i="4"/>
  <c r="T270" i="4"/>
  <c r="S270" i="4"/>
  <c r="Q270" i="4"/>
  <c r="P270" i="4"/>
  <c r="O270" i="4"/>
  <c r="W122" i="4"/>
  <c r="U122" i="4"/>
  <c r="T122" i="4"/>
  <c r="S122" i="4"/>
  <c r="Q122" i="4"/>
  <c r="P122" i="4"/>
  <c r="O122" i="4"/>
  <c r="W30" i="4"/>
  <c r="U30" i="4"/>
  <c r="T30" i="4"/>
  <c r="S30" i="4"/>
  <c r="Q30" i="4"/>
  <c r="P30" i="4"/>
  <c r="O30" i="4"/>
  <c r="W261" i="4"/>
  <c r="U261" i="4"/>
  <c r="T261" i="4"/>
  <c r="S261" i="4"/>
  <c r="Q261" i="4"/>
  <c r="P261" i="4"/>
  <c r="O261" i="4"/>
  <c r="W18" i="4"/>
  <c r="U18" i="4"/>
  <c r="T18" i="4"/>
  <c r="S18" i="4"/>
  <c r="Q18" i="4"/>
  <c r="P18" i="4"/>
  <c r="O18" i="4"/>
  <c r="W212" i="4"/>
  <c r="U212" i="4"/>
  <c r="T212" i="4"/>
  <c r="S212" i="4"/>
  <c r="Q212" i="4"/>
  <c r="P212" i="4"/>
  <c r="O212" i="4"/>
  <c r="W369" i="4"/>
  <c r="U369" i="4"/>
  <c r="T369" i="4"/>
  <c r="S369" i="4"/>
  <c r="Q369" i="4"/>
  <c r="P369" i="4"/>
  <c r="O369" i="4"/>
  <c r="W12" i="4"/>
  <c r="U12" i="4"/>
  <c r="T12" i="4"/>
  <c r="S12" i="4"/>
  <c r="Q12" i="4"/>
  <c r="P12" i="4"/>
  <c r="O12" i="4"/>
  <c r="W6" i="4"/>
  <c r="U6" i="4"/>
  <c r="T6" i="4"/>
  <c r="S6" i="4"/>
  <c r="Q6" i="4"/>
  <c r="P6" i="4"/>
  <c r="O6" i="4"/>
  <c r="W285" i="4"/>
  <c r="U285" i="4"/>
  <c r="T285" i="4"/>
  <c r="S285" i="4"/>
  <c r="Q285" i="4"/>
  <c r="P285" i="4"/>
  <c r="O285" i="4"/>
  <c r="W167" i="4"/>
  <c r="U167" i="4"/>
  <c r="T167" i="4"/>
  <c r="S167" i="4"/>
  <c r="Q167" i="4"/>
  <c r="P167" i="4"/>
  <c r="O167" i="4"/>
  <c r="W208" i="4"/>
  <c r="U208" i="4"/>
  <c r="T208" i="4"/>
  <c r="S208" i="4"/>
  <c r="Q208" i="4"/>
  <c r="P208" i="4"/>
  <c r="O208" i="4"/>
  <c r="W311" i="4"/>
  <c r="U311" i="4"/>
  <c r="T311" i="4"/>
  <c r="S311" i="4"/>
  <c r="Q311" i="4"/>
  <c r="P311" i="4"/>
  <c r="O311" i="4"/>
  <c r="W686" i="2"/>
  <c r="U686" i="2"/>
  <c r="T686" i="2"/>
  <c r="S686" i="2"/>
  <c r="Q686" i="2"/>
  <c r="P686" i="2"/>
  <c r="O686" i="2"/>
  <c r="W685" i="2"/>
  <c r="U685" i="2"/>
  <c r="T685" i="2"/>
  <c r="S685" i="2"/>
  <c r="Q685" i="2"/>
  <c r="P685" i="2"/>
  <c r="O685" i="2"/>
  <c r="U684" i="2"/>
  <c r="T684" i="2"/>
  <c r="S684" i="2"/>
  <c r="Q684" i="2"/>
  <c r="P684" i="2"/>
  <c r="O684" i="2"/>
  <c r="W683" i="2"/>
  <c r="U683" i="2"/>
  <c r="T683" i="2"/>
  <c r="S683" i="2"/>
  <c r="Q683" i="2"/>
  <c r="P683" i="2"/>
  <c r="O683" i="2"/>
  <c r="V682" i="2"/>
  <c r="U682" i="2"/>
  <c r="T682" i="2"/>
  <c r="S682" i="2"/>
  <c r="Q682" i="2"/>
  <c r="P682" i="2"/>
  <c r="O682" i="2"/>
  <c r="X681" i="2"/>
  <c r="V681" i="2"/>
  <c r="U681" i="2"/>
  <c r="T681" i="2"/>
  <c r="S681" i="2"/>
  <c r="Q681" i="2"/>
  <c r="P681" i="2"/>
  <c r="O681" i="2"/>
  <c r="V680" i="2"/>
  <c r="X680" i="2" s="1"/>
  <c r="U680" i="2"/>
  <c r="T680" i="2"/>
  <c r="S680" i="2"/>
  <c r="Q680" i="2"/>
  <c r="P680" i="2"/>
  <c r="O680" i="2"/>
  <c r="U679" i="2"/>
  <c r="T679" i="2"/>
  <c r="S679" i="2"/>
  <c r="Q679" i="2"/>
  <c r="P679" i="2"/>
  <c r="O679" i="2"/>
  <c r="W678" i="2"/>
  <c r="U678" i="2"/>
  <c r="T678" i="2"/>
  <c r="S678" i="2"/>
  <c r="Q678" i="2"/>
  <c r="P678" i="2"/>
  <c r="O678" i="2"/>
  <c r="U677" i="2"/>
  <c r="T677" i="2"/>
  <c r="S677" i="2"/>
  <c r="V677" i="2" s="1"/>
  <c r="Q677" i="2"/>
  <c r="P677" i="2"/>
  <c r="O677" i="2"/>
  <c r="U676" i="2"/>
  <c r="T676" i="2"/>
  <c r="S676" i="2"/>
  <c r="Q676" i="2"/>
  <c r="P676" i="2"/>
  <c r="O676" i="2"/>
  <c r="W675" i="2"/>
  <c r="U675" i="2"/>
  <c r="T675" i="2"/>
  <c r="S675" i="2"/>
  <c r="V675" i="2" s="1"/>
  <c r="Q675" i="2"/>
  <c r="P675" i="2"/>
  <c r="O675" i="2"/>
  <c r="W674" i="2"/>
  <c r="U674" i="2"/>
  <c r="T674" i="2"/>
  <c r="S674" i="2"/>
  <c r="Q674" i="2"/>
  <c r="P674" i="2"/>
  <c r="O674" i="2"/>
  <c r="V673" i="2"/>
  <c r="X673" i="2" s="1"/>
  <c r="U673" i="2"/>
  <c r="T673" i="2"/>
  <c r="S673" i="2"/>
  <c r="Q673" i="2"/>
  <c r="P673" i="2"/>
  <c r="O673" i="2"/>
  <c r="V672" i="2"/>
  <c r="U672" i="2"/>
  <c r="T672" i="2"/>
  <c r="S672" i="2"/>
  <c r="Q672" i="2"/>
  <c r="P672" i="2"/>
  <c r="O672" i="2"/>
  <c r="X671" i="2"/>
  <c r="V671" i="2"/>
  <c r="U671" i="2"/>
  <c r="T671" i="2"/>
  <c r="S671" i="2"/>
  <c r="Q671" i="2"/>
  <c r="P671" i="2"/>
  <c r="O671" i="2"/>
  <c r="U670" i="2"/>
  <c r="T670" i="2"/>
  <c r="S670" i="2"/>
  <c r="V670" i="2" s="1"/>
  <c r="Q670" i="2"/>
  <c r="P670" i="2"/>
  <c r="O670" i="2"/>
  <c r="U669" i="2"/>
  <c r="T669" i="2"/>
  <c r="S669" i="2"/>
  <c r="Q669" i="2"/>
  <c r="P669" i="2"/>
  <c r="O669" i="2"/>
  <c r="V668" i="2"/>
  <c r="U668" i="2"/>
  <c r="T668" i="2"/>
  <c r="S668" i="2"/>
  <c r="Q668" i="2"/>
  <c r="P668" i="2"/>
  <c r="O668" i="2"/>
  <c r="U667" i="2"/>
  <c r="T667" i="2"/>
  <c r="S667" i="2"/>
  <c r="Q667" i="2"/>
  <c r="P667" i="2"/>
  <c r="O667" i="2"/>
  <c r="U666" i="2"/>
  <c r="T666" i="2"/>
  <c r="S666" i="2"/>
  <c r="Q666" i="2"/>
  <c r="P666" i="2"/>
  <c r="O666" i="2"/>
  <c r="V665" i="2"/>
  <c r="X665" i="2" s="1"/>
  <c r="U665" i="2"/>
  <c r="T665" i="2"/>
  <c r="S665" i="2"/>
  <c r="Q665" i="2"/>
  <c r="P665" i="2"/>
  <c r="O665" i="2"/>
  <c r="V664" i="2"/>
  <c r="U664" i="2"/>
  <c r="T664" i="2"/>
  <c r="S664" i="2"/>
  <c r="Q664" i="2"/>
  <c r="P664" i="2"/>
  <c r="O664" i="2"/>
  <c r="X663" i="2"/>
  <c r="V663" i="2"/>
  <c r="U663" i="2"/>
  <c r="T663" i="2"/>
  <c r="S663" i="2"/>
  <c r="Q663" i="2"/>
  <c r="P663" i="2"/>
  <c r="O663" i="2"/>
  <c r="V662" i="2"/>
  <c r="U662" i="2"/>
  <c r="T662" i="2"/>
  <c r="S662" i="2"/>
  <c r="Q662" i="2"/>
  <c r="P662" i="2"/>
  <c r="R662" i="2" s="1"/>
  <c r="W662" i="2" s="1"/>
  <c r="O662" i="2"/>
  <c r="X661" i="2"/>
  <c r="V661" i="2"/>
  <c r="U661" i="2"/>
  <c r="T661" i="2"/>
  <c r="S661" i="2"/>
  <c r="Q661" i="2"/>
  <c r="P661" i="2"/>
  <c r="O661" i="2"/>
  <c r="U660" i="2"/>
  <c r="T660" i="2"/>
  <c r="S660" i="2"/>
  <c r="Q660" i="2"/>
  <c r="P660" i="2"/>
  <c r="O660" i="2"/>
  <c r="W659" i="2"/>
  <c r="U659" i="2"/>
  <c r="T659" i="2"/>
  <c r="S659" i="2"/>
  <c r="Q659" i="2"/>
  <c r="P659" i="2"/>
  <c r="O659" i="2"/>
  <c r="V658" i="2"/>
  <c r="X658" i="2" s="1"/>
  <c r="U658" i="2"/>
  <c r="T658" i="2"/>
  <c r="S658" i="2"/>
  <c r="Q658" i="2"/>
  <c r="P658" i="2"/>
  <c r="O658" i="2"/>
  <c r="W657" i="2"/>
  <c r="U657" i="2"/>
  <c r="T657" i="2"/>
  <c r="S657" i="2"/>
  <c r="Q657" i="2"/>
  <c r="P657" i="2"/>
  <c r="O657" i="2"/>
  <c r="V656" i="2"/>
  <c r="X656" i="2" s="1"/>
  <c r="U656" i="2"/>
  <c r="T656" i="2"/>
  <c r="S656" i="2"/>
  <c r="Q656" i="2"/>
  <c r="P656" i="2"/>
  <c r="O656" i="2"/>
  <c r="V655" i="2"/>
  <c r="U655" i="2"/>
  <c r="T655" i="2"/>
  <c r="S655" i="2"/>
  <c r="Q655" i="2"/>
  <c r="P655" i="2"/>
  <c r="O655" i="2"/>
  <c r="V654" i="2"/>
  <c r="X654" i="2" s="1"/>
  <c r="U654" i="2"/>
  <c r="T654" i="2"/>
  <c r="S654" i="2"/>
  <c r="Q654" i="2"/>
  <c r="P654" i="2"/>
  <c r="O654" i="2"/>
  <c r="U653" i="2"/>
  <c r="T653" i="2"/>
  <c r="S653" i="2"/>
  <c r="Q653" i="2"/>
  <c r="P653" i="2"/>
  <c r="O653" i="2"/>
  <c r="V652" i="2"/>
  <c r="X652" i="2" s="1"/>
  <c r="U652" i="2"/>
  <c r="T652" i="2"/>
  <c r="S652" i="2"/>
  <c r="Q652" i="2"/>
  <c r="P652" i="2"/>
  <c r="O652" i="2"/>
  <c r="V651" i="2"/>
  <c r="U651" i="2"/>
  <c r="T651" i="2"/>
  <c r="S651" i="2"/>
  <c r="Q651" i="2"/>
  <c r="P651" i="2"/>
  <c r="O651" i="2"/>
  <c r="W650" i="2"/>
  <c r="U650" i="2"/>
  <c r="T650" i="2"/>
  <c r="S650" i="2"/>
  <c r="Q650" i="2"/>
  <c r="P650" i="2"/>
  <c r="O650" i="2"/>
  <c r="U649" i="2"/>
  <c r="T649" i="2"/>
  <c r="S649" i="2"/>
  <c r="Q649" i="2"/>
  <c r="P649" i="2"/>
  <c r="O649" i="2"/>
  <c r="W648" i="2"/>
  <c r="U648" i="2"/>
  <c r="T648" i="2"/>
  <c r="S648" i="2"/>
  <c r="V648" i="2" s="1"/>
  <c r="Y648" i="2" s="1"/>
  <c r="Z648" i="2" s="1"/>
  <c r="Q648" i="2"/>
  <c r="P648" i="2"/>
  <c r="O648" i="2"/>
  <c r="V647" i="2"/>
  <c r="X647" i="2" s="1"/>
  <c r="U647" i="2"/>
  <c r="T647" i="2"/>
  <c r="S647" i="2"/>
  <c r="Q647" i="2"/>
  <c r="P647" i="2"/>
  <c r="O647" i="2"/>
  <c r="W646" i="2"/>
  <c r="U646" i="2"/>
  <c r="T646" i="2"/>
  <c r="S646" i="2"/>
  <c r="Q646" i="2"/>
  <c r="P646" i="2"/>
  <c r="O646" i="2"/>
  <c r="W645" i="2"/>
  <c r="U645" i="2"/>
  <c r="T645" i="2"/>
  <c r="S645" i="2"/>
  <c r="Q645" i="2"/>
  <c r="P645" i="2"/>
  <c r="O645" i="2"/>
  <c r="W644" i="2"/>
  <c r="U644" i="2"/>
  <c r="T644" i="2"/>
  <c r="S644" i="2"/>
  <c r="Q644" i="2"/>
  <c r="P644" i="2"/>
  <c r="O644" i="2"/>
  <c r="AA644" i="2" s="1"/>
  <c r="AB644" i="2" s="1"/>
  <c r="V643" i="2"/>
  <c r="X643" i="2" s="1"/>
  <c r="U643" i="2"/>
  <c r="T643" i="2"/>
  <c r="S643" i="2"/>
  <c r="Q643" i="2"/>
  <c r="P643" i="2"/>
  <c r="O643" i="2"/>
  <c r="V642" i="2"/>
  <c r="U642" i="2"/>
  <c r="T642" i="2"/>
  <c r="S642" i="2"/>
  <c r="Q642" i="2"/>
  <c r="P642" i="2"/>
  <c r="O642" i="2"/>
  <c r="V641" i="2"/>
  <c r="X641" i="2" s="1"/>
  <c r="U641" i="2"/>
  <c r="T641" i="2"/>
  <c r="S641" i="2"/>
  <c r="Q641" i="2"/>
  <c r="P641" i="2"/>
  <c r="O641" i="2"/>
  <c r="V640" i="2"/>
  <c r="U640" i="2"/>
  <c r="T640" i="2"/>
  <c r="S640" i="2"/>
  <c r="Q640" i="2"/>
  <c r="R640" i="2" s="1"/>
  <c r="W640" i="2" s="1"/>
  <c r="P640" i="2"/>
  <c r="O640" i="2"/>
  <c r="V639" i="2"/>
  <c r="X639" i="2" s="1"/>
  <c r="U639" i="2"/>
  <c r="T639" i="2"/>
  <c r="S639" i="2"/>
  <c r="Q639" i="2"/>
  <c r="P639" i="2"/>
  <c r="O639" i="2"/>
  <c r="U638" i="2"/>
  <c r="T638" i="2"/>
  <c r="S638" i="2"/>
  <c r="Q638" i="2"/>
  <c r="P638" i="2"/>
  <c r="AA638" i="2" s="1"/>
  <c r="AB638" i="2" s="1"/>
  <c r="O638" i="2"/>
  <c r="W637" i="2"/>
  <c r="U637" i="2"/>
  <c r="T637" i="2"/>
  <c r="S637" i="2"/>
  <c r="Q637" i="2"/>
  <c r="P637" i="2"/>
  <c r="O637" i="2"/>
  <c r="V636" i="2"/>
  <c r="X636" i="2" s="1"/>
  <c r="U636" i="2"/>
  <c r="T636" i="2"/>
  <c r="S636" i="2"/>
  <c r="Q636" i="2"/>
  <c r="P636" i="2"/>
  <c r="O636" i="2"/>
  <c r="U635" i="2"/>
  <c r="T635" i="2"/>
  <c r="S635" i="2"/>
  <c r="Q635" i="2"/>
  <c r="P635" i="2"/>
  <c r="O635" i="2"/>
  <c r="W634" i="2"/>
  <c r="U634" i="2"/>
  <c r="T634" i="2"/>
  <c r="S634" i="2"/>
  <c r="V634" i="2" s="1"/>
  <c r="Q634" i="2"/>
  <c r="P634" i="2"/>
  <c r="O634" i="2"/>
  <c r="V633" i="2"/>
  <c r="X633" i="2" s="1"/>
  <c r="U633" i="2"/>
  <c r="T633" i="2"/>
  <c r="S633" i="2"/>
  <c r="Q633" i="2"/>
  <c r="P633" i="2"/>
  <c r="O633" i="2"/>
  <c r="V632" i="2"/>
  <c r="X632" i="2" s="1"/>
  <c r="U632" i="2"/>
  <c r="T632" i="2"/>
  <c r="S632" i="2"/>
  <c r="Q632" i="2"/>
  <c r="P632" i="2"/>
  <c r="O632" i="2"/>
  <c r="V631" i="2"/>
  <c r="X631" i="2" s="1"/>
  <c r="U631" i="2"/>
  <c r="T631" i="2"/>
  <c r="S631" i="2"/>
  <c r="Q631" i="2"/>
  <c r="P631" i="2"/>
  <c r="O631" i="2"/>
  <c r="V630" i="2"/>
  <c r="X630" i="2" s="1"/>
  <c r="U630" i="2"/>
  <c r="T630" i="2"/>
  <c r="S630" i="2"/>
  <c r="Q630" i="2"/>
  <c r="P630" i="2"/>
  <c r="O630" i="2"/>
  <c r="U629" i="2"/>
  <c r="T629" i="2"/>
  <c r="S629" i="2"/>
  <c r="Q629" i="2"/>
  <c r="P629" i="2"/>
  <c r="O629" i="2"/>
  <c r="AA628" i="2"/>
  <c r="AB628" i="2" s="1"/>
  <c r="V628" i="2"/>
  <c r="X628" i="2" s="1"/>
  <c r="U628" i="2"/>
  <c r="T628" i="2"/>
  <c r="S628" i="2"/>
  <c r="Q628" i="2"/>
  <c r="P628" i="2"/>
  <c r="O628" i="2"/>
  <c r="U627" i="2"/>
  <c r="T627" i="2"/>
  <c r="S627" i="2"/>
  <c r="Q627" i="2"/>
  <c r="P627" i="2"/>
  <c r="O627" i="2"/>
  <c r="X626" i="2"/>
  <c r="V626" i="2"/>
  <c r="U626" i="2"/>
  <c r="T626" i="2"/>
  <c r="S626" i="2"/>
  <c r="Q626" i="2"/>
  <c r="P626" i="2"/>
  <c r="O626" i="2"/>
  <c r="W625" i="2"/>
  <c r="U625" i="2"/>
  <c r="T625" i="2"/>
  <c r="S625" i="2"/>
  <c r="Q625" i="2"/>
  <c r="P625" i="2"/>
  <c r="O625" i="2"/>
  <c r="V624" i="2"/>
  <c r="U624" i="2"/>
  <c r="T624" i="2"/>
  <c r="S624" i="2"/>
  <c r="Q624" i="2"/>
  <c r="P624" i="2"/>
  <c r="R624" i="2" s="1"/>
  <c r="W624" i="2" s="1"/>
  <c r="O624" i="2"/>
  <c r="W623" i="2"/>
  <c r="U623" i="2"/>
  <c r="T623" i="2"/>
  <c r="S623" i="2"/>
  <c r="Q623" i="2"/>
  <c r="P623" i="2"/>
  <c r="O623" i="2"/>
  <c r="V622" i="2"/>
  <c r="X622" i="2" s="1"/>
  <c r="U622" i="2"/>
  <c r="T622" i="2"/>
  <c r="S622" i="2"/>
  <c r="Q622" i="2"/>
  <c r="P622" i="2"/>
  <c r="O622" i="2"/>
  <c r="X621" i="2"/>
  <c r="V621" i="2"/>
  <c r="U621" i="2"/>
  <c r="T621" i="2"/>
  <c r="S621" i="2"/>
  <c r="Q621" i="2"/>
  <c r="P621" i="2"/>
  <c r="O621" i="2"/>
  <c r="U620" i="2"/>
  <c r="T620" i="2"/>
  <c r="S620" i="2"/>
  <c r="Q620" i="2"/>
  <c r="P620" i="2"/>
  <c r="O620" i="2"/>
  <c r="W619" i="2"/>
  <c r="U619" i="2"/>
  <c r="T619" i="2"/>
  <c r="S619" i="2"/>
  <c r="Q619" i="2"/>
  <c r="P619" i="2"/>
  <c r="O619" i="2"/>
  <c r="V618" i="2"/>
  <c r="U618" i="2"/>
  <c r="T618" i="2"/>
  <c r="S618" i="2"/>
  <c r="Q618" i="2"/>
  <c r="P618" i="2"/>
  <c r="O618" i="2"/>
  <c r="W617" i="2"/>
  <c r="U617" i="2"/>
  <c r="T617" i="2"/>
  <c r="S617" i="2"/>
  <c r="Q617" i="2"/>
  <c r="P617" i="2"/>
  <c r="O617" i="2"/>
  <c r="V616" i="2"/>
  <c r="X616" i="2" s="1"/>
  <c r="U616" i="2"/>
  <c r="T616" i="2"/>
  <c r="S616" i="2"/>
  <c r="Q616" i="2"/>
  <c r="P616" i="2"/>
  <c r="O616" i="2"/>
  <c r="V615" i="2"/>
  <c r="X615" i="2" s="1"/>
  <c r="U615" i="2"/>
  <c r="T615" i="2"/>
  <c r="S615" i="2"/>
  <c r="Q615" i="2"/>
  <c r="P615" i="2"/>
  <c r="O615" i="2"/>
  <c r="U614" i="2"/>
  <c r="T614" i="2"/>
  <c r="S614" i="2"/>
  <c r="Q614" i="2"/>
  <c r="P614" i="2"/>
  <c r="O614" i="2"/>
  <c r="V613" i="2"/>
  <c r="X613" i="2" s="1"/>
  <c r="U613" i="2"/>
  <c r="T613" i="2"/>
  <c r="S613" i="2"/>
  <c r="Q613" i="2"/>
  <c r="P613" i="2"/>
  <c r="O613" i="2"/>
  <c r="V612" i="2"/>
  <c r="X612" i="2" s="1"/>
  <c r="U612" i="2"/>
  <c r="T612" i="2"/>
  <c r="S612" i="2"/>
  <c r="Q612" i="2"/>
  <c r="P612" i="2"/>
  <c r="O612" i="2"/>
  <c r="V611" i="2"/>
  <c r="X611" i="2" s="1"/>
  <c r="U611" i="2"/>
  <c r="T611" i="2"/>
  <c r="S611" i="2"/>
  <c r="Q611" i="2"/>
  <c r="P611" i="2"/>
  <c r="O611" i="2"/>
  <c r="X610" i="2"/>
  <c r="V610" i="2"/>
  <c r="U610" i="2"/>
  <c r="T610" i="2"/>
  <c r="S610" i="2"/>
  <c r="Q610" i="2"/>
  <c r="P610" i="2"/>
  <c r="O610" i="2"/>
  <c r="V609" i="2"/>
  <c r="X609" i="2" s="1"/>
  <c r="U609" i="2"/>
  <c r="T609" i="2"/>
  <c r="S609" i="2"/>
  <c r="Q609" i="2"/>
  <c r="P609" i="2"/>
  <c r="O609" i="2"/>
  <c r="U608" i="2"/>
  <c r="T608" i="2"/>
  <c r="S608" i="2"/>
  <c r="Q608" i="2"/>
  <c r="P608" i="2"/>
  <c r="O608" i="2"/>
  <c r="V607" i="2"/>
  <c r="U607" i="2"/>
  <c r="T607" i="2"/>
  <c r="S607" i="2"/>
  <c r="Q607" i="2"/>
  <c r="P607" i="2"/>
  <c r="O607" i="2"/>
  <c r="X606" i="2"/>
  <c r="V606" i="2"/>
  <c r="U606" i="2"/>
  <c r="T606" i="2"/>
  <c r="S606" i="2"/>
  <c r="Q606" i="2"/>
  <c r="P606" i="2"/>
  <c r="O606" i="2"/>
  <c r="W605" i="2"/>
  <c r="U605" i="2"/>
  <c r="T605" i="2"/>
  <c r="S605" i="2"/>
  <c r="Q605" i="2"/>
  <c r="P605" i="2"/>
  <c r="O605" i="2"/>
  <c r="W604" i="2"/>
  <c r="U604" i="2"/>
  <c r="T604" i="2"/>
  <c r="S604" i="2"/>
  <c r="Q604" i="2"/>
  <c r="P604" i="2"/>
  <c r="O604" i="2"/>
  <c r="W603" i="2"/>
  <c r="U603" i="2"/>
  <c r="T603" i="2"/>
  <c r="S603" i="2"/>
  <c r="Q603" i="2"/>
  <c r="P603" i="2"/>
  <c r="O603" i="2"/>
  <c r="W602" i="2"/>
  <c r="U602" i="2"/>
  <c r="T602" i="2"/>
  <c r="S602" i="2"/>
  <c r="Q602" i="2"/>
  <c r="P602" i="2"/>
  <c r="O602" i="2"/>
  <c r="U601" i="2"/>
  <c r="V601" i="2" s="1"/>
  <c r="X601" i="2" s="1"/>
  <c r="T601" i="2"/>
  <c r="S601" i="2"/>
  <c r="Q601" i="2"/>
  <c r="P601" i="2"/>
  <c r="O601" i="2"/>
  <c r="V600" i="2"/>
  <c r="X600" i="2" s="1"/>
  <c r="U600" i="2"/>
  <c r="T600" i="2"/>
  <c r="S600" i="2"/>
  <c r="Q600" i="2"/>
  <c r="P600" i="2"/>
  <c r="O600" i="2"/>
  <c r="V599" i="2"/>
  <c r="X599" i="2" s="1"/>
  <c r="U599" i="2"/>
  <c r="T599" i="2"/>
  <c r="S599" i="2"/>
  <c r="Q599" i="2"/>
  <c r="P599" i="2"/>
  <c r="O599" i="2"/>
  <c r="V598" i="2"/>
  <c r="X598" i="2" s="1"/>
  <c r="U598" i="2"/>
  <c r="T598" i="2"/>
  <c r="S598" i="2"/>
  <c r="Q598" i="2"/>
  <c r="P598" i="2"/>
  <c r="O598" i="2"/>
  <c r="V597" i="2"/>
  <c r="X597" i="2" s="1"/>
  <c r="U597" i="2"/>
  <c r="T597" i="2"/>
  <c r="S597" i="2"/>
  <c r="Q597" i="2"/>
  <c r="P597" i="2"/>
  <c r="O597" i="2"/>
  <c r="U596" i="2"/>
  <c r="T596" i="2"/>
  <c r="S596" i="2"/>
  <c r="Q596" i="2"/>
  <c r="P596" i="2"/>
  <c r="O596" i="2"/>
  <c r="V595" i="2"/>
  <c r="X595" i="2" s="1"/>
  <c r="U595" i="2"/>
  <c r="T595" i="2"/>
  <c r="S595" i="2"/>
  <c r="Q595" i="2"/>
  <c r="P595" i="2"/>
  <c r="O595" i="2"/>
  <c r="V594" i="2"/>
  <c r="X594" i="2" s="1"/>
  <c r="U594" i="2"/>
  <c r="T594" i="2"/>
  <c r="S594" i="2"/>
  <c r="Q594" i="2"/>
  <c r="P594" i="2"/>
  <c r="O594" i="2"/>
  <c r="U593" i="2"/>
  <c r="T593" i="2"/>
  <c r="S593" i="2"/>
  <c r="Q593" i="2"/>
  <c r="P593" i="2"/>
  <c r="O593" i="2"/>
  <c r="U592" i="2"/>
  <c r="T592" i="2"/>
  <c r="S592" i="2"/>
  <c r="Q592" i="2"/>
  <c r="P592" i="2"/>
  <c r="O592" i="2"/>
  <c r="V591" i="2"/>
  <c r="X591" i="2" s="1"/>
  <c r="U591" i="2"/>
  <c r="T591" i="2"/>
  <c r="S591" i="2"/>
  <c r="Q591" i="2"/>
  <c r="P591" i="2"/>
  <c r="O591" i="2"/>
  <c r="U590" i="2"/>
  <c r="T590" i="2"/>
  <c r="S590" i="2"/>
  <c r="Q590" i="2"/>
  <c r="P590" i="2"/>
  <c r="O590" i="2"/>
  <c r="U589" i="2"/>
  <c r="T589" i="2"/>
  <c r="S589" i="2"/>
  <c r="Q589" i="2"/>
  <c r="P589" i="2"/>
  <c r="O589" i="2"/>
  <c r="V588" i="2"/>
  <c r="X588" i="2" s="1"/>
  <c r="U588" i="2"/>
  <c r="T588" i="2"/>
  <c r="S588" i="2"/>
  <c r="Q588" i="2"/>
  <c r="P588" i="2"/>
  <c r="O588" i="2"/>
  <c r="V587" i="2"/>
  <c r="X587" i="2" s="1"/>
  <c r="U587" i="2"/>
  <c r="T587" i="2"/>
  <c r="S587" i="2"/>
  <c r="Q587" i="2"/>
  <c r="P587" i="2"/>
  <c r="O587" i="2"/>
  <c r="V586" i="2"/>
  <c r="X586" i="2" s="1"/>
  <c r="U586" i="2"/>
  <c r="T586" i="2"/>
  <c r="S586" i="2"/>
  <c r="Q586" i="2"/>
  <c r="P586" i="2"/>
  <c r="O586" i="2"/>
  <c r="V585" i="2"/>
  <c r="X585" i="2" s="1"/>
  <c r="U585" i="2"/>
  <c r="T585" i="2"/>
  <c r="S585" i="2"/>
  <c r="Q585" i="2"/>
  <c r="P585" i="2"/>
  <c r="O585" i="2"/>
  <c r="U584" i="2"/>
  <c r="T584" i="2"/>
  <c r="S584" i="2"/>
  <c r="Q584" i="2"/>
  <c r="P584" i="2"/>
  <c r="O584" i="2"/>
  <c r="V583" i="2"/>
  <c r="X583" i="2" s="1"/>
  <c r="U583" i="2"/>
  <c r="T583" i="2"/>
  <c r="S583" i="2"/>
  <c r="Q583" i="2"/>
  <c r="P583" i="2"/>
  <c r="O583" i="2"/>
  <c r="U582" i="2"/>
  <c r="T582" i="2"/>
  <c r="S582" i="2"/>
  <c r="Q582" i="2"/>
  <c r="P582" i="2"/>
  <c r="O582" i="2"/>
  <c r="V581" i="2"/>
  <c r="U581" i="2"/>
  <c r="T581" i="2"/>
  <c r="S581" i="2"/>
  <c r="Q581" i="2"/>
  <c r="P581" i="2"/>
  <c r="O581" i="2"/>
  <c r="V580" i="2"/>
  <c r="U580" i="2"/>
  <c r="T580" i="2"/>
  <c r="S580" i="2"/>
  <c r="Q580" i="2"/>
  <c r="P580" i="2"/>
  <c r="O580" i="2"/>
  <c r="V579" i="2"/>
  <c r="U579" i="2"/>
  <c r="T579" i="2"/>
  <c r="S579" i="2"/>
  <c r="Q579" i="2"/>
  <c r="P579" i="2"/>
  <c r="O579" i="2"/>
  <c r="V578" i="2"/>
  <c r="U578" i="2"/>
  <c r="T578" i="2"/>
  <c r="S578" i="2"/>
  <c r="Q578" i="2"/>
  <c r="P578" i="2"/>
  <c r="R578" i="2" s="1"/>
  <c r="W578" i="2" s="1"/>
  <c r="O578" i="2"/>
  <c r="X577" i="2"/>
  <c r="V577" i="2"/>
  <c r="U577" i="2"/>
  <c r="T577" i="2"/>
  <c r="S577" i="2"/>
  <c r="Q577" i="2"/>
  <c r="P577" i="2"/>
  <c r="O577" i="2"/>
  <c r="X576" i="2"/>
  <c r="V576" i="2"/>
  <c r="U576" i="2"/>
  <c r="T576" i="2"/>
  <c r="S576" i="2"/>
  <c r="Q576" i="2"/>
  <c r="P576" i="2"/>
  <c r="R576" i="2" s="1"/>
  <c r="O576" i="2"/>
  <c r="X575" i="2"/>
  <c r="V575" i="2"/>
  <c r="U575" i="2"/>
  <c r="T575" i="2"/>
  <c r="S575" i="2"/>
  <c r="Q575" i="2"/>
  <c r="P575" i="2"/>
  <c r="O575" i="2"/>
  <c r="U574" i="2"/>
  <c r="T574" i="2"/>
  <c r="S574" i="2"/>
  <c r="Q574" i="2"/>
  <c r="P574" i="2"/>
  <c r="R574" i="2" s="1"/>
  <c r="W574" i="2" s="1"/>
  <c r="O574" i="2"/>
  <c r="V573" i="2"/>
  <c r="U573" i="2"/>
  <c r="T573" i="2"/>
  <c r="S573" i="2"/>
  <c r="Q573" i="2"/>
  <c r="P573" i="2"/>
  <c r="O573" i="2"/>
  <c r="U572" i="2"/>
  <c r="T572" i="2"/>
  <c r="S572" i="2"/>
  <c r="Q572" i="2"/>
  <c r="P572" i="2"/>
  <c r="O572" i="2"/>
  <c r="V571" i="2"/>
  <c r="U571" i="2"/>
  <c r="T571" i="2"/>
  <c r="S571" i="2"/>
  <c r="Q571" i="2"/>
  <c r="P571" i="2"/>
  <c r="O571" i="2"/>
  <c r="V570" i="2"/>
  <c r="X570" i="2" s="1"/>
  <c r="U570" i="2"/>
  <c r="T570" i="2"/>
  <c r="S570" i="2"/>
  <c r="R570" i="2"/>
  <c r="W570" i="2" s="1"/>
  <c r="Q570" i="2"/>
  <c r="P570" i="2"/>
  <c r="O570" i="2"/>
  <c r="X569" i="2"/>
  <c r="V569" i="2"/>
  <c r="U569" i="2"/>
  <c r="T569" i="2"/>
  <c r="S569" i="2"/>
  <c r="Q569" i="2"/>
  <c r="P569" i="2"/>
  <c r="O569" i="2"/>
  <c r="U568" i="2"/>
  <c r="T568" i="2"/>
  <c r="S568" i="2"/>
  <c r="Q568" i="2"/>
  <c r="P568" i="2"/>
  <c r="O568" i="2"/>
  <c r="V567" i="2"/>
  <c r="X567" i="2" s="1"/>
  <c r="U567" i="2"/>
  <c r="T567" i="2"/>
  <c r="S567" i="2"/>
  <c r="Q567" i="2"/>
  <c r="P567" i="2"/>
  <c r="O567" i="2"/>
  <c r="V566" i="2"/>
  <c r="X566" i="2" s="1"/>
  <c r="U566" i="2"/>
  <c r="T566" i="2"/>
  <c r="S566" i="2"/>
  <c r="Q566" i="2"/>
  <c r="P566" i="2"/>
  <c r="O566" i="2"/>
  <c r="U565" i="2"/>
  <c r="T565" i="2"/>
  <c r="S565" i="2"/>
  <c r="Q565" i="2"/>
  <c r="P565" i="2"/>
  <c r="O565" i="2"/>
  <c r="V564" i="2"/>
  <c r="U564" i="2"/>
  <c r="T564" i="2"/>
  <c r="S564" i="2"/>
  <c r="Q564" i="2"/>
  <c r="P564" i="2"/>
  <c r="O564" i="2"/>
  <c r="U563" i="2"/>
  <c r="T563" i="2"/>
  <c r="S563" i="2"/>
  <c r="Q563" i="2"/>
  <c r="P563" i="2"/>
  <c r="O563" i="2"/>
  <c r="U562" i="2"/>
  <c r="T562" i="2"/>
  <c r="S562" i="2"/>
  <c r="Q562" i="2"/>
  <c r="P562" i="2"/>
  <c r="O562" i="2"/>
  <c r="V561" i="2"/>
  <c r="X561" i="2" s="1"/>
  <c r="U561" i="2"/>
  <c r="T561" i="2"/>
  <c r="S561" i="2"/>
  <c r="Q561" i="2"/>
  <c r="P561" i="2"/>
  <c r="O561" i="2"/>
  <c r="V560" i="2"/>
  <c r="U560" i="2"/>
  <c r="T560" i="2"/>
  <c r="S560" i="2"/>
  <c r="Q560" i="2"/>
  <c r="P560" i="2"/>
  <c r="O560" i="2"/>
  <c r="V559" i="2"/>
  <c r="X559" i="2" s="1"/>
  <c r="U559" i="2"/>
  <c r="T559" i="2"/>
  <c r="S559" i="2"/>
  <c r="Q559" i="2"/>
  <c r="P559" i="2"/>
  <c r="O559" i="2"/>
  <c r="U558" i="2"/>
  <c r="T558" i="2"/>
  <c r="S558" i="2"/>
  <c r="Q558" i="2"/>
  <c r="P558" i="2"/>
  <c r="O558" i="2"/>
  <c r="V557" i="2"/>
  <c r="U557" i="2"/>
  <c r="T557" i="2"/>
  <c r="S557" i="2"/>
  <c r="R557" i="2"/>
  <c r="W557" i="2" s="1"/>
  <c r="Q557" i="2"/>
  <c r="P557" i="2"/>
  <c r="O557" i="2"/>
  <c r="U556" i="2"/>
  <c r="T556" i="2"/>
  <c r="S556" i="2"/>
  <c r="V556" i="2" s="1"/>
  <c r="R556" i="2"/>
  <c r="W556" i="2" s="1"/>
  <c r="Q556" i="2"/>
  <c r="P556" i="2"/>
  <c r="O556" i="2"/>
  <c r="U555" i="2"/>
  <c r="T555" i="2"/>
  <c r="S555" i="2"/>
  <c r="Q555" i="2"/>
  <c r="P555" i="2"/>
  <c r="O555" i="2"/>
  <c r="X554" i="2"/>
  <c r="V554" i="2"/>
  <c r="U554" i="2"/>
  <c r="T554" i="2"/>
  <c r="S554" i="2"/>
  <c r="Q554" i="2"/>
  <c r="P554" i="2"/>
  <c r="O554" i="2"/>
  <c r="U553" i="2"/>
  <c r="T553" i="2"/>
  <c r="S553" i="2"/>
  <c r="Q553" i="2"/>
  <c r="P553" i="2"/>
  <c r="O553" i="2"/>
  <c r="X552" i="2"/>
  <c r="V552" i="2"/>
  <c r="U552" i="2"/>
  <c r="T552" i="2"/>
  <c r="S552" i="2"/>
  <c r="Q552" i="2"/>
  <c r="P552" i="2"/>
  <c r="R552" i="2" s="1"/>
  <c r="W552" i="2" s="1"/>
  <c r="O552" i="2"/>
  <c r="X551" i="2"/>
  <c r="V551" i="2"/>
  <c r="U551" i="2"/>
  <c r="T551" i="2"/>
  <c r="S551" i="2"/>
  <c r="Q551" i="2"/>
  <c r="P551" i="2"/>
  <c r="O551" i="2"/>
  <c r="V550" i="2"/>
  <c r="U550" i="2"/>
  <c r="T550" i="2"/>
  <c r="S550" i="2"/>
  <c r="Q550" i="2"/>
  <c r="P550" i="2"/>
  <c r="O550" i="2"/>
  <c r="V549" i="2"/>
  <c r="X549" i="2" s="1"/>
  <c r="U549" i="2"/>
  <c r="T549" i="2"/>
  <c r="S549" i="2"/>
  <c r="Q549" i="2"/>
  <c r="P549" i="2"/>
  <c r="O549" i="2"/>
  <c r="V548" i="2"/>
  <c r="U548" i="2"/>
  <c r="T548" i="2"/>
  <c r="S548" i="2"/>
  <c r="Q548" i="2"/>
  <c r="P548" i="2"/>
  <c r="O548" i="2"/>
  <c r="U547" i="2"/>
  <c r="T547" i="2"/>
  <c r="S547" i="2"/>
  <c r="Q547" i="2"/>
  <c r="P547" i="2"/>
  <c r="O547" i="2"/>
  <c r="U546" i="2"/>
  <c r="T546" i="2"/>
  <c r="S546" i="2"/>
  <c r="V546" i="2" s="1"/>
  <c r="Q546" i="2"/>
  <c r="P546" i="2"/>
  <c r="O546" i="2"/>
  <c r="U545" i="2"/>
  <c r="T545" i="2"/>
  <c r="S545" i="2"/>
  <c r="Q545" i="2"/>
  <c r="P545" i="2"/>
  <c r="O545" i="2"/>
  <c r="U544" i="2"/>
  <c r="T544" i="2"/>
  <c r="S544" i="2"/>
  <c r="Q544" i="2"/>
  <c r="P544" i="2"/>
  <c r="O544" i="2"/>
  <c r="X543" i="2"/>
  <c r="V543" i="2"/>
  <c r="U543" i="2"/>
  <c r="T543" i="2"/>
  <c r="S543" i="2"/>
  <c r="Q543" i="2"/>
  <c r="P543" i="2"/>
  <c r="O543" i="2"/>
  <c r="V542" i="2"/>
  <c r="U542" i="2"/>
  <c r="T542" i="2"/>
  <c r="S542" i="2"/>
  <c r="Q542" i="2"/>
  <c r="P542" i="2"/>
  <c r="O542" i="2"/>
  <c r="U541" i="2"/>
  <c r="T541" i="2"/>
  <c r="S541" i="2"/>
  <c r="Q541" i="2"/>
  <c r="P541" i="2"/>
  <c r="O541" i="2"/>
  <c r="U540" i="2"/>
  <c r="T540" i="2"/>
  <c r="S540" i="2"/>
  <c r="Q540" i="2"/>
  <c r="P540" i="2"/>
  <c r="O540" i="2"/>
  <c r="U539" i="2"/>
  <c r="T539" i="2"/>
  <c r="S539" i="2"/>
  <c r="Q539" i="2"/>
  <c r="P539" i="2"/>
  <c r="O539" i="2"/>
  <c r="V538" i="2"/>
  <c r="U538" i="2"/>
  <c r="T538" i="2"/>
  <c r="S538" i="2"/>
  <c r="Q538" i="2"/>
  <c r="P538" i="2"/>
  <c r="O538" i="2"/>
  <c r="X537" i="2"/>
  <c r="V537" i="2"/>
  <c r="U537" i="2"/>
  <c r="T537" i="2"/>
  <c r="S537" i="2"/>
  <c r="Q537" i="2"/>
  <c r="P537" i="2"/>
  <c r="O537" i="2"/>
  <c r="U536" i="2"/>
  <c r="T536" i="2"/>
  <c r="S536" i="2"/>
  <c r="V536" i="2" s="1"/>
  <c r="Q536" i="2"/>
  <c r="P536" i="2"/>
  <c r="O536" i="2"/>
  <c r="U535" i="2"/>
  <c r="T535" i="2"/>
  <c r="S535" i="2"/>
  <c r="Q535" i="2"/>
  <c r="P535" i="2"/>
  <c r="O535" i="2"/>
  <c r="V534" i="2"/>
  <c r="U534" i="2"/>
  <c r="T534" i="2"/>
  <c r="S534" i="2"/>
  <c r="Q534" i="2"/>
  <c r="P534" i="2"/>
  <c r="R534" i="2" s="1"/>
  <c r="W534" i="2" s="1"/>
  <c r="O534" i="2"/>
  <c r="U533" i="2"/>
  <c r="T533" i="2"/>
  <c r="S533" i="2"/>
  <c r="Q533" i="2"/>
  <c r="P533" i="2"/>
  <c r="O533" i="2"/>
  <c r="U532" i="2"/>
  <c r="T532" i="2"/>
  <c r="S532" i="2"/>
  <c r="Q532" i="2"/>
  <c r="P532" i="2"/>
  <c r="O532" i="2"/>
  <c r="V531" i="2"/>
  <c r="X531" i="2" s="1"/>
  <c r="U531" i="2"/>
  <c r="T531" i="2"/>
  <c r="S531" i="2"/>
  <c r="Q531" i="2"/>
  <c r="P531" i="2"/>
  <c r="O531" i="2"/>
  <c r="V530" i="2"/>
  <c r="U530" i="2"/>
  <c r="T530" i="2"/>
  <c r="S530" i="2"/>
  <c r="Q530" i="2"/>
  <c r="P530" i="2"/>
  <c r="O530" i="2"/>
  <c r="U529" i="2"/>
  <c r="T529" i="2"/>
  <c r="S529" i="2"/>
  <c r="Q529" i="2"/>
  <c r="P529" i="2"/>
  <c r="R529" i="2" s="1"/>
  <c r="W529" i="2" s="1"/>
  <c r="O529" i="2"/>
  <c r="V528" i="2"/>
  <c r="U528" i="2"/>
  <c r="T528" i="2"/>
  <c r="S528" i="2"/>
  <c r="Q528" i="2"/>
  <c r="P528" i="2"/>
  <c r="O528" i="2"/>
  <c r="V527" i="2"/>
  <c r="X527" i="2" s="1"/>
  <c r="U527" i="2"/>
  <c r="T527" i="2"/>
  <c r="S527" i="2"/>
  <c r="Q527" i="2"/>
  <c r="P527" i="2"/>
  <c r="O527" i="2"/>
  <c r="V526" i="2"/>
  <c r="U526" i="2"/>
  <c r="T526" i="2"/>
  <c r="S526" i="2"/>
  <c r="Q526" i="2"/>
  <c r="P526" i="2"/>
  <c r="O526" i="2"/>
  <c r="U525" i="2"/>
  <c r="T525" i="2"/>
  <c r="V525" i="2" s="1"/>
  <c r="X525" i="2" s="1"/>
  <c r="S525" i="2"/>
  <c r="Q525" i="2"/>
  <c r="P525" i="2"/>
  <c r="O525" i="2"/>
  <c r="U524" i="2"/>
  <c r="T524" i="2"/>
  <c r="V524" i="2" s="1"/>
  <c r="S524" i="2"/>
  <c r="Q524" i="2"/>
  <c r="P524" i="2"/>
  <c r="O524" i="2"/>
  <c r="U523" i="2"/>
  <c r="T523" i="2"/>
  <c r="S523" i="2"/>
  <c r="Q523" i="2"/>
  <c r="P523" i="2"/>
  <c r="O523" i="2"/>
  <c r="U522" i="2"/>
  <c r="T522" i="2"/>
  <c r="S522" i="2"/>
  <c r="V522" i="2" s="1"/>
  <c r="Q522" i="2"/>
  <c r="P522" i="2"/>
  <c r="O522" i="2"/>
  <c r="AA522" i="2" s="1"/>
  <c r="AB522" i="2" s="1"/>
  <c r="U521" i="2"/>
  <c r="T521" i="2"/>
  <c r="S521" i="2"/>
  <c r="Q521" i="2"/>
  <c r="P521" i="2"/>
  <c r="O521" i="2"/>
  <c r="V520" i="2"/>
  <c r="U520" i="2"/>
  <c r="T520" i="2"/>
  <c r="S520" i="2"/>
  <c r="Q520" i="2"/>
  <c r="P520" i="2"/>
  <c r="O520" i="2"/>
  <c r="R520" i="2" s="1"/>
  <c r="W520" i="2" s="1"/>
  <c r="U519" i="2"/>
  <c r="T519" i="2"/>
  <c r="S519" i="2"/>
  <c r="Q519" i="2"/>
  <c r="P519" i="2"/>
  <c r="O519" i="2"/>
  <c r="U518" i="2"/>
  <c r="T518" i="2"/>
  <c r="S518" i="2"/>
  <c r="Q518" i="2"/>
  <c r="P518" i="2"/>
  <c r="R518" i="2" s="1"/>
  <c r="W518" i="2" s="1"/>
  <c r="O518" i="2"/>
  <c r="U517" i="2"/>
  <c r="T517" i="2"/>
  <c r="S517" i="2"/>
  <c r="Q517" i="2"/>
  <c r="P517" i="2"/>
  <c r="O517" i="2"/>
  <c r="U516" i="2"/>
  <c r="T516" i="2"/>
  <c r="S516" i="2"/>
  <c r="Q516" i="2"/>
  <c r="P516" i="2"/>
  <c r="R516" i="2" s="1"/>
  <c r="W516" i="2" s="1"/>
  <c r="O516" i="2"/>
  <c r="U515" i="2"/>
  <c r="T515" i="2"/>
  <c r="S515" i="2"/>
  <c r="Q515" i="2"/>
  <c r="P515" i="2"/>
  <c r="O515" i="2"/>
  <c r="U514" i="2"/>
  <c r="T514" i="2"/>
  <c r="V514" i="2" s="1"/>
  <c r="S514" i="2"/>
  <c r="R514" i="2"/>
  <c r="W514" i="2" s="1"/>
  <c r="Q514" i="2"/>
  <c r="P514" i="2"/>
  <c r="O514" i="2"/>
  <c r="U513" i="2"/>
  <c r="T513" i="2"/>
  <c r="V513" i="2" s="1"/>
  <c r="X513" i="2" s="1"/>
  <c r="S513" i="2"/>
  <c r="Q513" i="2"/>
  <c r="P513" i="2"/>
  <c r="O513" i="2"/>
  <c r="U512" i="2"/>
  <c r="T512" i="2"/>
  <c r="S512" i="2"/>
  <c r="Q512" i="2"/>
  <c r="R512" i="2" s="1"/>
  <c r="W512" i="2" s="1"/>
  <c r="P512" i="2"/>
  <c r="O512" i="2"/>
  <c r="U511" i="2"/>
  <c r="T511" i="2"/>
  <c r="S511" i="2"/>
  <c r="Q511" i="2"/>
  <c r="P511" i="2"/>
  <c r="O511" i="2"/>
  <c r="U510" i="2"/>
  <c r="T510" i="2"/>
  <c r="S510" i="2"/>
  <c r="Q510" i="2"/>
  <c r="P510" i="2"/>
  <c r="O510" i="2"/>
  <c r="U509" i="2"/>
  <c r="T509" i="2"/>
  <c r="S509" i="2"/>
  <c r="Q509" i="2"/>
  <c r="P509" i="2"/>
  <c r="O509" i="2"/>
  <c r="U508" i="2"/>
  <c r="T508" i="2"/>
  <c r="V508" i="2" s="1"/>
  <c r="S508" i="2"/>
  <c r="Q508" i="2"/>
  <c r="P508" i="2"/>
  <c r="O508" i="2"/>
  <c r="U507" i="2"/>
  <c r="T507" i="2"/>
  <c r="S507" i="2"/>
  <c r="Q507" i="2"/>
  <c r="P507" i="2"/>
  <c r="O507" i="2"/>
  <c r="U506" i="2"/>
  <c r="T506" i="2"/>
  <c r="S506" i="2"/>
  <c r="V506" i="2" s="1"/>
  <c r="Q506" i="2"/>
  <c r="P506" i="2"/>
  <c r="O506" i="2"/>
  <c r="AA506" i="2" s="1"/>
  <c r="AB506" i="2" s="1"/>
  <c r="U505" i="2"/>
  <c r="T505" i="2"/>
  <c r="S505" i="2"/>
  <c r="Q505" i="2"/>
  <c r="P505" i="2"/>
  <c r="O505" i="2"/>
  <c r="V504" i="2"/>
  <c r="U504" i="2"/>
  <c r="T504" i="2"/>
  <c r="S504" i="2"/>
  <c r="Q504" i="2"/>
  <c r="P504" i="2"/>
  <c r="O504" i="2"/>
  <c r="R504" i="2" s="1"/>
  <c r="W504" i="2" s="1"/>
  <c r="U503" i="2"/>
  <c r="T503" i="2"/>
  <c r="S503" i="2"/>
  <c r="Q503" i="2"/>
  <c r="P503" i="2"/>
  <c r="O503" i="2"/>
  <c r="U502" i="2"/>
  <c r="T502" i="2"/>
  <c r="S502" i="2"/>
  <c r="Q502" i="2"/>
  <c r="P502" i="2"/>
  <c r="R502" i="2" s="1"/>
  <c r="W502" i="2" s="1"/>
  <c r="O502" i="2"/>
  <c r="U501" i="2"/>
  <c r="T501" i="2"/>
  <c r="S501" i="2"/>
  <c r="Q501" i="2"/>
  <c r="P501" i="2"/>
  <c r="O501" i="2"/>
  <c r="U500" i="2"/>
  <c r="T500" i="2"/>
  <c r="S500" i="2"/>
  <c r="Q500" i="2"/>
  <c r="P500" i="2"/>
  <c r="R500" i="2" s="1"/>
  <c r="W500" i="2" s="1"/>
  <c r="O500" i="2"/>
  <c r="U499" i="2"/>
  <c r="T499" i="2"/>
  <c r="S499" i="2"/>
  <c r="Q499" i="2"/>
  <c r="P499" i="2"/>
  <c r="O499" i="2"/>
  <c r="U498" i="2"/>
  <c r="T498" i="2"/>
  <c r="V498" i="2" s="1"/>
  <c r="S498" i="2"/>
  <c r="R498" i="2"/>
  <c r="W498" i="2" s="1"/>
  <c r="Q498" i="2"/>
  <c r="P498" i="2"/>
  <c r="O498" i="2"/>
  <c r="U497" i="2"/>
  <c r="T497" i="2"/>
  <c r="V497" i="2" s="1"/>
  <c r="X497" i="2" s="1"/>
  <c r="S497" i="2"/>
  <c r="Q497" i="2"/>
  <c r="P497" i="2"/>
  <c r="O497" i="2"/>
  <c r="U496" i="2"/>
  <c r="T496" i="2"/>
  <c r="S496" i="2"/>
  <c r="Q496" i="2"/>
  <c r="R496" i="2" s="1"/>
  <c r="W496" i="2" s="1"/>
  <c r="P496" i="2"/>
  <c r="O496" i="2"/>
  <c r="U495" i="2"/>
  <c r="T495" i="2"/>
  <c r="S495" i="2"/>
  <c r="Q495" i="2"/>
  <c r="P495" i="2"/>
  <c r="O495" i="2"/>
  <c r="U494" i="2"/>
  <c r="T494" i="2"/>
  <c r="S494" i="2"/>
  <c r="Q494" i="2"/>
  <c r="P494" i="2"/>
  <c r="O494" i="2"/>
  <c r="U493" i="2"/>
  <c r="T493" i="2"/>
  <c r="V493" i="2" s="1"/>
  <c r="S493" i="2"/>
  <c r="Q493" i="2"/>
  <c r="P493" i="2"/>
  <c r="O493" i="2"/>
  <c r="U492" i="2"/>
  <c r="T492" i="2"/>
  <c r="S492" i="2"/>
  <c r="Q492" i="2"/>
  <c r="P492" i="2"/>
  <c r="O492" i="2"/>
  <c r="U491" i="2"/>
  <c r="T491" i="2"/>
  <c r="S491" i="2"/>
  <c r="Q491" i="2"/>
  <c r="P491" i="2"/>
  <c r="O491" i="2"/>
  <c r="U490" i="2"/>
  <c r="T490" i="2"/>
  <c r="S490" i="2"/>
  <c r="Q490" i="2"/>
  <c r="P490" i="2"/>
  <c r="O490" i="2"/>
  <c r="U489" i="2"/>
  <c r="T489" i="2"/>
  <c r="S489" i="2"/>
  <c r="Q489" i="2"/>
  <c r="P489" i="2"/>
  <c r="O489" i="2"/>
  <c r="U488" i="2"/>
  <c r="T488" i="2"/>
  <c r="S488" i="2"/>
  <c r="Q488" i="2"/>
  <c r="P488" i="2"/>
  <c r="O488" i="2"/>
  <c r="U487" i="2"/>
  <c r="T487" i="2"/>
  <c r="S487" i="2"/>
  <c r="Q487" i="2"/>
  <c r="P487" i="2"/>
  <c r="O487" i="2"/>
  <c r="U486" i="2"/>
  <c r="T486" i="2"/>
  <c r="S486" i="2"/>
  <c r="Q486" i="2"/>
  <c r="P486" i="2"/>
  <c r="O486" i="2"/>
  <c r="U485" i="2"/>
  <c r="T485" i="2"/>
  <c r="S485" i="2"/>
  <c r="Q485" i="2"/>
  <c r="P485" i="2"/>
  <c r="O485" i="2"/>
  <c r="U484" i="2"/>
  <c r="T484" i="2"/>
  <c r="S484" i="2"/>
  <c r="Q484" i="2"/>
  <c r="P484" i="2"/>
  <c r="O484" i="2"/>
  <c r="U483" i="2"/>
  <c r="T483" i="2"/>
  <c r="S483" i="2"/>
  <c r="Q483" i="2"/>
  <c r="P483" i="2"/>
  <c r="O483" i="2"/>
  <c r="U482" i="2"/>
  <c r="T482" i="2"/>
  <c r="S482" i="2"/>
  <c r="Q482" i="2"/>
  <c r="P482" i="2"/>
  <c r="O482" i="2"/>
  <c r="R482" i="2" s="1"/>
  <c r="W482" i="2" s="1"/>
  <c r="U481" i="2"/>
  <c r="T481" i="2"/>
  <c r="S481" i="2"/>
  <c r="Q481" i="2"/>
  <c r="P481" i="2"/>
  <c r="O481" i="2"/>
  <c r="U480" i="2"/>
  <c r="T480" i="2"/>
  <c r="S480" i="2"/>
  <c r="Q480" i="2"/>
  <c r="P480" i="2"/>
  <c r="O480" i="2"/>
  <c r="U479" i="2"/>
  <c r="T479" i="2"/>
  <c r="S479" i="2"/>
  <c r="Q479" i="2"/>
  <c r="P479" i="2"/>
  <c r="O479" i="2"/>
  <c r="U478" i="2"/>
  <c r="T478" i="2"/>
  <c r="S478" i="2"/>
  <c r="Q478" i="2"/>
  <c r="P478" i="2"/>
  <c r="O478" i="2"/>
  <c r="U477" i="2"/>
  <c r="T477" i="2"/>
  <c r="S477" i="2"/>
  <c r="Q477" i="2"/>
  <c r="P477" i="2"/>
  <c r="O477" i="2"/>
  <c r="U476" i="2"/>
  <c r="T476" i="2"/>
  <c r="S476" i="2"/>
  <c r="Q476" i="2"/>
  <c r="P476" i="2"/>
  <c r="O476" i="2"/>
  <c r="U475" i="2"/>
  <c r="T475" i="2"/>
  <c r="S475" i="2"/>
  <c r="Q475" i="2"/>
  <c r="P475" i="2"/>
  <c r="O475" i="2"/>
  <c r="U474" i="2"/>
  <c r="T474" i="2"/>
  <c r="S474" i="2"/>
  <c r="Q474" i="2"/>
  <c r="P474" i="2"/>
  <c r="O474" i="2"/>
  <c r="U473" i="2"/>
  <c r="T473" i="2"/>
  <c r="S473" i="2"/>
  <c r="Q473" i="2"/>
  <c r="P473" i="2"/>
  <c r="O473" i="2"/>
  <c r="U472" i="2"/>
  <c r="T472" i="2"/>
  <c r="S472" i="2"/>
  <c r="Q472" i="2"/>
  <c r="P472" i="2"/>
  <c r="O472" i="2"/>
  <c r="U471" i="2"/>
  <c r="T471" i="2"/>
  <c r="S471" i="2"/>
  <c r="Q471" i="2"/>
  <c r="P471" i="2"/>
  <c r="O471" i="2"/>
  <c r="U470" i="2"/>
  <c r="T470" i="2"/>
  <c r="S470" i="2"/>
  <c r="Q470" i="2"/>
  <c r="P470" i="2"/>
  <c r="O470" i="2"/>
  <c r="U469" i="2"/>
  <c r="T469" i="2"/>
  <c r="S469" i="2"/>
  <c r="Q469" i="2"/>
  <c r="P469" i="2"/>
  <c r="O469" i="2"/>
  <c r="U468" i="2"/>
  <c r="T468" i="2"/>
  <c r="S468" i="2"/>
  <c r="Q468" i="2"/>
  <c r="P468" i="2"/>
  <c r="O468" i="2"/>
  <c r="U467" i="2"/>
  <c r="T467" i="2"/>
  <c r="S467" i="2"/>
  <c r="Q467" i="2"/>
  <c r="P467" i="2"/>
  <c r="O467" i="2"/>
  <c r="U466" i="2"/>
  <c r="T466" i="2"/>
  <c r="S466" i="2"/>
  <c r="Q466" i="2"/>
  <c r="P466" i="2"/>
  <c r="O466" i="2"/>
  <c r="U465" i="2"/>
  <c r="T465" i="2"/>
  <c r="S465" i="2"/>
  <c r="Q465" i="2"/>
  <c r="P465" i="2"/>
  <c r="O465" i="2"/>
  <c r="U464" i="2"/>
  <c r="T464" i="2"/>
  <c r="S464" i="2"/>
  <c r="Q464" i="2"/>
  <c r="P464" i="2"/>
  <c r="O464" i="2"/>
  <c r="U463" i="2"/>
  <c r="T463" i="2"/>
  <c r="S463" i="2"/>
  <c r="Q463" i="2"/>
  <c r="P463" i="2"/>
  <c r="O463" i="2"/>
  <c r="U462" i="2"/>
  <c r="T462" i="2"/>
  <c r="S462" i="2"/>
  <c r="Q462" i="2"/>
  <c r="P462" i="2"/>
  <c r="O462" i="2"/>
  <c r="U461" i="2"/>
  <c r="T461" i="2"/>
  <c r="S461" i="2"/>
  <c r="Q461" i="2"/>
  <c r="P461" i="2"/>
  <c r="O461" i="2"/>
  <c r="U460" i="2"/>
  <c r="T460" i="2"/>
  <c r="S460" i="2"/>
  <c r="Q460" i="2"/>
  <c r="P460" i="2"/>
  <c r="O460" i="2"/>
  <c r="U459" i="2"/>
  <c r="T459" i="2"/>
  <c r="S459" i="2"/>
  <c r="Q459" i="2"/>
  <c r="P459" i="2"/>
  <c r="O459" i="2"/>
  <c r="U458" i="2"/>
  <c r="T458" i="2"/>
  <c r="S458" i="2"/>
  <c r="Q458" i="2"/>
  <c r="P458" i="2"/>
  <c r="O458" i="2"/>
  <c r="U457" i="2"/>
  <c r="T457" i="2"/>
  <c r="S457" i="2"/>
  <c r="Q457" i="2"/>
  <c r="P457" i="2"/>
  <c r="O457" i="2"/>
  <c r="U456" i="2"/>
  <c r="T456" i="2"/>
  <c r="S456" i="2"/>
  <c r="Q456" i="2"/>
  <c r="P456" i="2"/>
  <c r="O456" i="2"/>
  <c r="U455" i="2"/>
  <c r="T455" i="2"/>
  <c r="S455" i="2"/>
  <c r="Q455" i="2"/>
  <c r="P455" i="2"/>
  <c r="O455" i="2"/>
  <c r="U454" i="2"/>
  <c r="T454" i="2"/>
  <c r="S454" i="2"/>
  <c r="Q454" i="2"/>
  <c r="P454" i="2"/>
  <c r="O454" i="2"/>
  <c r="U453" i="2"/>
  <c r="T453" i="2"/>
  <c r="S453" i="2"/>
  <c r="Q453" i="2"/>
  <c r="P453" i="2"/>
  <c r="O453" i="2"/>
  <c r="U452" i="2"/>
  <c r="T452" i="2"/>
  <c r="S452" i="2"/>
  <c r="Q452" i="2"/>
  <c r="P452" i="2"/>
  <c r="O452" i="2"/>
  <c r="U451" i="2"/>
  <c r="T451" i="2"/>
  <c r="S451" i="2"/>
  <c r="Q451" i="2"/>
  <c r="P451" i="2"/>
  <c r="O451" i="2"/>
  <c r="U450" i="2"/>
  <c r="T450" i="2"/>
  <c r="S450" i="2"/>
  <c r="Q450" i="2"/>
  <c r="P450" i="2"/>
  <c r="O450" i="2"/>
  <c r="U449" i="2"/>
  <c r="T449" i="2"/>
  <c r="S449" i="2"/>
  <c r="Q449" i="2"/>
  <c r="P449" i="2"/>
  <c r="O449" i="2"/>
  <c r="U448" i="2"/>
  <c r="T448" i="2"/>
  <c r="S448" i="2"/>
  <c r="Q448" i="2"/>
  <c r="P448" i="2"/>
  <c r="O448" i="2"/>
  <c r="U447" i="2"/>
  <c r="V447" i="2" s="1"/>
  <c r="T447" i="2"/>
  <c r="S447" i="2"/>
  <c r="Q447" i="2"/>
  <c r="P447" i="2"/>
  <c r="O447" i="2"/>
  <c r="U446" i="2"/>
  <c r="T446" i="2"/>
  <c r="S446" i="2"/>
  <c r="Q446" i="2"/>
  <c r="P446" i="2"/>
  <c r="O446" i="2"/>
  <c r="U445" i="2"/>
  <c r="T445" i="2"/>
  <c r="S445" i="2"/>
  <c r="Q445" i="2"/>
  <c r="R445" i="2" s="1"/>
  <c r="W445" i="2" s="1"/>
  <c r="P445" i="2"/>
  <c r="O445" i="2"/>
  <c r="U444" i="2"/>
  <c r="T444" i="2"/>
  <c r="S444" i="2"/>
  <c r="Q444" i="2"/>
  <c r="P444" i="2"/>
  <c r="O444" i="2"/>
  <c r="U443" i="2"/>
  <c r="T443" i="2"/>
  <c r="S443" i="2"/>
  <c r="Q443" i="2"/>
  <c r="P443" i="2"/>
  <c r="O443" i="2"/>
  <c r="U442" i="2"/>
  <c r="T442" i="2"/>
  <c r="S442" i="2"/>
  <c r="Q442" i="2"/>
  <c r="P442" i="2"/>
  <c r="O442" i="2"/>
  <c r="U441" i="2"/>
  <c r="T441" i="2"/>
  <c r="S441" i="2"/>
  <c r="Q441" i="2"/>
  <c r="P441" i="2"/>
  <c r="O441" i="2"/>
  <c r="U440" i="2"/>
  <c r="T440" i="2"/>
  <c r="S440" i="2"/>
  <c r="Q440" i="2"/>
  <c r="P440" i="2"/>
  <c r="O440" i="2"/>
  <c r="U439" i="2"/>
  <c r="T439" i="2"/>
  <c r="S439" i="2"/>
  <c r="Q439" i="2"/>
  <c r="P439" i="2"/>
  <c r="O439" i="2"/>
  <c r="U438" i="2"/>
  <c r="T438" i="2"/>
  <c r="S438" i="2"/>
  <c r="Q438" i="2"/>
  <c r="P438" i="2"/>
  <c r="O438" i="2"/>
  <c r="U437" i="2"/>
  <c r="T437" i="2"/>
  <c r="S437" i="2"/>
  <c r="Q437" i="2"/>
  <c r="P437" i="2"/>
  <c r="O437" i="2"/>
  <c r="U436" i="2"/>
  <c r="T436" i="2"/>
  <c r="S436" i="2"/>
  <c r="Q436" i="2"/>
  <c r="P436" i="2"/>
  <c r="O436" i="2"/>
  <c r="U435" i="2"/>
  <c r="T435" i="2"/>
  <c r="S435" i="2"/>
  <c r="Q435" i="2"/>
  <c r="P435" i="2"/>
  <c r="O435" i="2"/>
  <c r="U434" i="2"/>
  <c r="T434" i="2"/>
  <c r="S434" i="2"/>
  <c r="Q434" i="2"/>
  <c r="P434" i="2"/>
  <c r="O434" i="2"/>
  <c r="U433" i="2"/>
  <c r="T433" i="2"/>
  <c r="S433" i="2"/>
  <c r="Q433" i="2"/>
  <c r="P433" i="2"/>
  <c r="O433" i="2"/>
  <c r="U432" i="2"/>
  <c r="T432" i="2"/>
  <c r="S432" i="2"/>
  <c r="Q432" i="2"/>
  <c r="P432" i="2"/>
  <c r="O432" i="2"/>
  <c r="U431" i="2"/>
  <c r="T431" i="2"/>
  <c r="S431" i="2"/>
  <c r="Q431" i="2"/>
  <c r="P431" i="2"/>
  <c r="O431" i="2"/>
  <c r="U430" i="2"/>
  <c r="T430" i="2"/>
  <c r="S430" i="2"/>
  <c r="Q430" i="2"/>
  <c r="P430" i="2"/>
  <c r="O430" i="2"/>
  <c r="U429" i="2"/>
  <c r="T429" i="2"/>
  <c r="S429" i="2"/>
  <c r="Q429" i="2"/>
  <c r="P429" i="2"/>
  <c r="O429" i="2"/>
  <c r="U428" i="2"/>
  <c r="T428" i="2"/>
  <c r="S428" i="2"/>
  <c r="Q428" i="2"/>
  <c r="P428" i="2"/>
  <c r="O428" i="2"/>
  <c r="U427" i="2"/>
  <c r="T427" i="2"/>
  <c r="S427" i="2"/>
  <c r="Q427" i="2"/>
  <c r="P427" i="2"/>
  <c r="O427" i="2"/>
  <c r="U426" i="2"/>
  <c r="T426" i="2"/>
  <c r="S426" i="2"/>
  <c r="Q426" i="2"/>
  <c r="P426" i="2"/>
  <c r="O426" i="2"/>
  <c r="U425" i="2"/>
  <c r="T425" i="2"/>
  <c r="S425" i="2"/>
  <c r="Q425" i="2"/>
  <c r="P425" i="2"/>
  <c r="O425" i="2"/>
  <c r="U424" i="2"/>
  <c r="T424" i="2"/>
  <c r="S424" i="2"/>
  <c r="Q424" i="2"/>
  <c r="P424" i="2"/>
  <c r="O424" i="2"/>
  <c r="U423" i="2"/>
  <c r="T423" i="2"/>
  <c r="S423" i="2"/>
  <c r="Q423" i="2"/>
  <c r="P423" i="2"/>
  <c r="O423" i="2"/>
  <c r="U422" i="2"/>
  <c r="T422" i="2"/>
  <c r="S422" i="2"/>
  <c r="Q422" i="2"/>
  <c r="P422" i="2"/>
  <c r="O422" i="2"/>
  <c r="U421" i="2"/>
  <c r="T421" i="2"/>
  <c r="S421" i="2"/>
  <c r="Q421" i="2"/>
  <c r="P421" i="2"/>
  <c r="O421" i="2"/>
  <c r="U420" i="2"/>
  <c r="T420" i="2"/>
  <c r="S420" i="2"/>
  <c r="Q420" i="2"/>
  <c r="P420" i="2"/>
  <c r="O420" i="2"/>
  <c r="U419" i="2"/>
  <c r="T419" i="2"/>
  <c r="S419" i="2"/>
  <c r="Q419" i="2"/>
  <c r="P419" i="2"/>
  <c r="O419" i="2"/>
  <c r="U418" i="2"/>
  <c r="T418" i="2"/>
  <c r="S418" i="2"/>
  <c r="Q418" i="2"/>
  <c r="P418" i="2"/>
  <c r="O418" i="2"/>
  <c r="R418" i="2" s="1"/>
  <c r="W418" i="2" s="1"/>
  <c r="U417" i="2"/>
  <c r="T417" i="2"/>
  <c r="S417" i="2"/>
  <c r="V417" i="2" s="1"/>
  <c r="Q417" i="2"/>
  <c r="P417" i="2"/>
  <c r="O417" i="2"/>
  <c r="U416" i="2"/>
  <c r="T416" i="2"/>
  <c r="S416" i="2"/>
  <c r="Q416" i="2"/>
  <c r="P416" i="2"/>
  <c r="O416" i="2"/>
  <c r="U415" i="2"/>
  <c r="T415" i="2"/>
  <c r="S415" i="2"/>
  <c r="Q415" i="2"/>
  <c r="P415" i="2"/>
  <c r="O415" i="2"/>
  <c r="U414" i="2"/>
  <c r="T414" i="2"/>
  <c r="S414" i="2"/>
  <c r="Q414" i="2"/>
  <c r="P414" i="2"/>
  <c r="O414" i="2"/>
  <c r="U413" i="2"/>
  <c r="T413" i="2"/>
  <c r="S413" i="2"/>
  <c r="Q413" i="2"/>
  <c r="P413" i="2"/>
  <c r="O413" i="2"/>
  <c r="U412" i="2"/>
  <c r="T412" i="2"/>
  <c r="S412" i="2"/>
  <c r="Q412" i="2"/>
  <c r="P412" i="2"/>
  <c r="O412" i="2"/>
  <c r="U411" i="2"/>
  <c r="T411" i="2"/>
  <c r="S411" i="2"/>
  <c r="Q411" i="2"/>
  <c r="P411" i="2"/>
  <c r="O411" i="2"/>
  <c r="U410" i="2"/>
  <c r="T410" i="2"/>
  <c r="S410" i="2"/>
  <c r="Q410" i="2"/>
  <c r="P410" i="2"/>
  <c r="O410" i="2"/>
  <c r="U409" i="2"/>
  <c r="T409" i="2"/>
  <c r="S409" i="2"/>
  <c r="Q409" i="2"/>
  <c r="P409" i="2"/>
  <c r="O409" i="2"/>
  <c r="U408" i="2"/>
  <c r="T408" i="2"/>
  <c r="S408" i="2"/>
  <c r="Q408" i="2"/>
  <c r="P408" i="2"/>
  <c r="O408" i="2"/>
  <c r="U407" i="2"/>
  <c r="T407" i="2"/>
  <c r="S407" i="2"/>
  <c r="Q407" i="2"/>
  <c r="P407" i="2"/>
  <c r="O407" i="2"/>
  <c r="U406" i="2"/>
  <c r="T406" i="2"/>
  <c r="S406" i="2"/>
  <c r="Q406" i="2"/>
  <c r="P406" i="2"/>
  <c r="O406" i="2"/>
  <c r="U405" i="2"/>
  <c r="T405" i="2"/>
  <c r="S405" i="2"/>
  <c r="Q405" i="2"/>
  <c r="P405" i="2"/>
  <c r="O405" i="2"/>
  <c r="U404" i="2"/>
  <c r="T404" i="2"/>
  <c r="S404" i="2"/>
  <c r="Q404" i="2"/>
  <c r="P404" i="2"/>
  <c r="O404" i="2"/>
  <c r="U403" i="2"/>
  <c r="T403" i="2"/>
  <c r="S403" i="2"/>
  <c r="Q403" i="2"/>
  <c r="P403" i="2"/>
  <c r="O403" i="2"/>
  <c r="U402" i="2"/>
  <c r="T402" i="2"/>
  <c r="S402" i="2"/>
  <c r="Q402" i="2"/>
  <c r="P402" i="2"/>
  <c r="O402" i="2"/>
  <c r="U401" i="2"/>
  <c r="T401" i="2"/>
  <c r="S401" i="2"/>
  <c r="Q401" i="2"/>
  <c r="P401" i="2"/>
  <c r="O401" i="2"/>
  <c r="U400" i="2"/>
  <c r="T400" i="2"/>
  <c r="S400" i="2"/>
  <c r="Q400" i="2"/>
  <c r="P400" i="2"/>
  <c r="O400" i="2"/>
  <c r="U399" i="2"/>
  <c r="T399" i="2"/>
  <c r="S399" i="2"/>
  <c r="Q399" i="2"/>
  <c r="P399" i="2"/>
  <c r="O399" i="2"/>
  <c r="U398" i="2"/>
  <c r="T398" i="2"/>
  <c r="S398" i="2"/>
  <c r="Q398" i="2"/>
  <c r="P398" i="2"/>
  <c r="O398" i="2"/>
  <c r="U397" i="2"/>
  <c r="V397" i="2" s="1"/>
  <c r="T397" i="2"/>
  <c r="S397" i="2"/>
  <c r="Q397" i="2"/>
  <c r="P397" i="2"/>
  <c r="O397" i="2"/>
  <c r="U396" i="2"/>
  <c r="T396" i="2"/>
  <c r="S396" i="2"/>
  <c r="Q396" i="2"/>
  <c r="P396" i="2"/>
  <c r="O396" i="2"/>
  <c r="U395" i="2"/>
  <c r="T395" i="2"/>
  <c r="S395" i="2"/>
  <c r="Q395" i="2"/>
  <c r="P395" i="2"/>
  <c r="O395" i="2"/>
  <c r="U394" i="2"/>
  <c r="T394" i="2"/>
  <c r="S394" i="2"/>
  <c r="Q394" i="2"/>
  <c r="P394" i="2"/>
  <c r="O394" i="2"/>
  <c r="U393" i="2"/>
  <c r="T393" i="2"/>
  <c r="S393" i="2"/>
  <c r="Q393" i="2"/>
  <c r="P393" i="2"/>
  <c r="O393" i="2"/>
  <c r="U392" i="2"/>
  <c r="T392" i="2"/>
  <c r="S392" i="2"/>
  <c r="Q392" i="2"/>
  <c r="P392" i="2"/>
  <c r="O392" i="2"/>
  <c r="U391" i="2"/>
  <c r="T391" i="2"/>
  <c r="S391" i="2"/>
  <c r="Q391" i="2"/>
  <c r="P391" i="2"/>
  <c r="O391" i="2"/>
  <c r="U390" i="2"/>
  <c r="T390" i="2"/>
  <c r="S390" i="2"/>
  <c r="Q390" i="2"/>
  <c r="P390" i="2"/>
  <c r="O390" i="2"/>
  <c r="U389" i="2"/>
  <c r="T389" i="2"/>
  <c r="S389" i="2"/>
  <c r="Q389" i="2"/>
  <c r="P389" i="2"/>
  <c r="O389" i="2"/>
  <c r="U388" i="2"/>
  <c r="T388" i="2"/>
  <c r="S388" i="2"/>
  <c r="Q388" i="2"/>
  <c r="P388" i="2"/>
  <c r="O388" i="2"/>
  <c r="U387" i="2"/>
  <c r="T387" i="2"/>
  <c r="S387" i="2"/>
  <c r="Q387" i="2"/>
  <c r="P387" i="2"/>
  <c r="O387" i="2"/>
  <c r="U386" i="2"/>
  <c r="T386" i="2"/>
  <c r="S386" i="2"/>
  <c r="Q386" i="2"/>
  <c r="P386" i="2"/>
  <c r="O386" i="2"/>
  <c r="U385" i="2"/>
  <c r="V385" i="2" s="1"/>
  <c r="T385" i="2"/>
  <c r="S385" i="2"/>
  <c r="Q385" i="2"/>
  <c r="P385" i="2"/>
  <c r="O385" i="2"/>
  <c r="U384" i="2"/>
  <c r="T384" i="2"/>
  <c r="S384" i="2"/>
  <c r="Q384" i="2"/>
  <c r="P384" i="2"/>
  <c r="O384" i="2"/>
  <c r="U383" i="2"/>
  <c r="T383" i="2"/>
  <c r="S383" i="2"/>
  <c r="Q383" i="2"/>
  <c r="P383" i="2"/>
  <c r="O383" i="2"/>
  <c r="U382" i="2"/>
  <c r="T382" i="2"/>
  <c r="S382" i="2"/>
  <c r="Q382" i="2"/>
  <c r="P382" i="2"/>
  <c r="O382" i="2"/>
  <c r="U381" i="2"/>
  <c r="T381" i="2"/>
  <c r="S381" i="2"/>
  <c r="Q381" i="2"/>
  <c r="P381" i="2"/>
  <c r="O381" i="2"/>
  <c r="U380" i="2"/>
  <c r="T380" i="2"/>
  <c r="S380" i="2"/>
  <c r="Q380" i="2"/>
  <c r="P380" i="2"/>
  <c r="O380" i="2"/>
  <c r="U379" i="2"/>
  <c r="T379" i="2"/>
  <c r="S379" i="2"/>
  <c r="V379" i="2" s="1"/>
  <c r="Q379" i="2"/>
  <c r="P379" i="2"/>
  <c r="O379" i="2"/>
  <c r="U378" i="2"/>
  <c r="T378" i="2"/>
  <c r="S378" i="2"/>
  <c r="Q378" i="2"/>
  <c r="P378" i="2"/>
  <c r="O378" i="2"/>
  <c r="U377" i="2"/>
  <c r="T377" i="2"/>
  <c r="S377" i="2"/>
  <c r="Q377" i="2"/>
  <c r="P377" i="2"/>
  <c r="R377" i="2" s="1"/>
  <c r="W377" i="2" s="1"/>
  <c r="O377" i="2"/>
  <c r="U376" i="2"/>
  <c r="T376" i="2"/>
  <c r="S376" i="2"/>
  <c r="Q376" i="2"/>
  <c r="P376" i="2"/>
  <c r="O376" i="2"/>
  <c r="U375" i="2"/>
  <c r="T375" i="2"/>
  <c r="S375" i="2"/>
  <c r="Q375" i="2"/>
  <c r="P375" i="2"/>
  <c r="O375" i="2"/>
  <c r="U374" i="2"/>
  <c r="T374" i="2"/>
  <c r="S374" i="2"/>
  <c r="Q374" i="2"/>
  <c r="P374" i="2"/>
  <c r="O374" i="2"/>
  <c r="U373" i="2"/>
  <c r="V373" i="2" s="1"/>
  <c r="X373" i="2" s="1"/>
  <c r="T373" i="2"/>
  <c r="S373" i="2"/>
  <c r="Q373" i="2"/>
  <c r="P373" i="2"/>
  <c r="O373" i="2"/>
  <c r="U372" i="2"/>
  <c r="T372" i="2"/>
  <c r="S372" i="2"/>
  <c r="Q372" i="2"/>
  <c r="P372" i="2"/>
  <c r="O372" i="2"/>
  <c r="U371" i="2"/>
  <c r="T371" i="2"/>
  <c r="S371" i="2"/>
  <c r="V371" i="2" s="1"/>
  <c r="Q371" i="2"/>
  <c r="P371" i="2"/>
  <c r="O371" i="2"/>
  <c r="U370" i="2"/>
  <c r="T370" i="2"/>
  <c r="S370" i="2"/>
  <c r="Q370" i="2"/>
  <c r="P370" i="2"/>
  <c r="O370" i="2"/>
  <c r="U369" i="2"/>
  <c r="T369" i="2"/>
  <c r="S369" i="2"/>
  <c r="Q369" i="2"/>
  <c r="P369" i="2"/>
  <c r="O369" i="2"/>
  <c r="U368" i="2"/>
  <c r="T368" i="2"/>
  <c r="S368" i="2"/>
  <c r="Q368" i="2"/>
  <c r="P368" i="2"/>
  <c r="O368" i="2"/>
  <c r="U367" i="2"/>
  <c r="T367" i="2"/>
  <c r="S367" i="2"/>
  <c r="Q367" i="2"/>
  <c r="P367" i="2"/>
  <c r="O367" i="2"/>
  <c r="U366" i="2"/>
  <c r="T366" i="2"/>
  <c r="S366" i="2"/>
  <c r="Q366" i="2"/>
  <c r="P366" i="2"/>
  <c r="O366" i="2"/>
  <c r="U365" i="2"/>
  <c r="V365" i="2" s="1"/>
  <c r="T365" i="2"/>
  <c r="S365" i="2"/>
  <c r="Q365" i="2"/>
  <c r="P365" i="2"/>
  <c r="O365" i="2"/>
  <c r="U364" i="2"/>
  <c r="T364" i="2"/>
  <c r="S364" i="2"/>
  <c r="Q364" i="2"/>
  <c r="P364" i="2"/>
  <c r="O364" i="2"/>
  <c r="U363" i="2"/>
  <c r="T363" i="2"/>
  <c r="S363" i="2"/>
  <c r="Q363" i="2"/>
  <c r="P363" i="2"/>
  <c r="O363" i="2"/>
  <c r="U362" i="2"/>
  <c r="T362" i="2"/>
  <c r="S362" i="2"/>
  <c r="Q362" i="2"/>
  <c r="P362" i="2"/>
  <c r="O362" i="2"/>
  <c r="U361" i="2"/>
  <c r="T361" i="2"/>
  <c r="S361" i="2"/>
  <c r="Q361" i="2"/>
  <c r="P361" i="2"/>
  <c r="O361" i="2"/>
  <c r="U360" i="2"/>
  <c r="T360" i="2"/>
  <c r="S360" i="2"/>
  <c r="Q360" i="2"/>
  <c r="P360" i="2"/>
  <c r="O360" i="2"/>
  <c r="U359" i="2"/>
  <c r="T359" i="2"/>
  <c r="S359" i="2"/>
  <c r="Q359" i="2"/>
  <c r="P359" i="2"/>
  <c r="O359" i="2"/>
  <c r="U358" i="2"/>
  <c r="T358" i="2"/>
  <c r="S358" i="2"/>
  <c r="Q358" i="2"/>
  <c r="P358" i="2"/>
  <c r="O358" i="2"/>
  <c r="U357" i="2"/>
  <c r="V357" i="2" s="1"/>
  <c r="X357" i="2" s="1"/>
  <c r="T357" i="2"/>
  <c r="S357" i="2"/>
  <c r="Q357" i="2"/>
  <c r="P357" i="2"/>
  <c r="O357" i="2"/>
  <c r="U356" i="2"/>
  <c r="T356" i="2"/>
  <c r="S356" i="2"/>
  <c r="Q356" i="2"/>
  <c r="P356" i="2"/>
  <c r="O356" i="2"/>
  <c r="U355" i="2"/>
  <c r="T355" i="2"/>
  <c r="S355" i="2"/>
  <c r="Q355" i="2"/>
  <c r="P355" i="2"/>
  <c r="O355" i="2"/>
  <c r="U354" i="2"/>
  <c r="T354" i="2"/>
  <c r="S354" i="2"/>
  <c r="Q354" i="2"/>
  <c r="P354" i="2"/>
  <c r="O354" i="2"/>
  <c r="U353" i="2"/>
  <c r="T353" i="2"/>
  <c r="S353" i="2"/>
  <c r="Q353" i="2"/>
  <c r="P353" i="2"/>
  <c r="O353" i="2"/>
  <c r="AA353" i="2" s="1"/>
  <c r="AB353" i="2" s="1"/>
  <c r="U352" i="2"/>
  <c r="T352" i="2"/>
  <c r="S352" i="2"/>
  <c r="Q352" i="2"/>
  <c r="P352" i="2"/>
  <c r="O352" i="2"/>
  <c r="U351" i="2"/>
  <c r="T351" i="2"/>
  <c r="S351" i="2"/>
  <c r="Q351" i="2"/>
  <c r="P351" i="2"/>
  <c r="O351" i="2"/>
  <c r="U350" i="2"/>
  <c r="T350" i="2"/>
  <c r="S350" i="2"/>
  <c r="Q350" i="2"/>
  <c r="P350" i="2"/>
  <c r="O350" i="2"/>
  <c r="U349" i="2"/>
  <c r="V349" i="2" s="1"/>
  <c r="X349" i="2" s="1"/>
  <c r="T349" i="2"/>
  <c r="S349" i="2"/>
  <c r="Q349" i="2"/>
  <c r="P349" i="2"/>
  <c r="O349" i="2"/>
  <c r="U348" i="2"/>
  <c r="T348" i="2"/>
  <c r="S348" i="2"/>
  <c r="Q348" i="2"/>
  <c r="P348" i="2"/>
  <c r="O348" i="2"/>
  <c r="U347" i="2"/>
  <c r="T347" i="2"/>
  <c r="S347" i="2"/>
  <c r="Q347" i="2"/>
  <c r="P347" i="2"/>
  <c r="O347" i="2"/>
  <c r="U346" i="2"/>
  <c r="T346" i="2"/>
  <c r="S346" i="2"/>
  <c r="Q346" i="2"/>
  <c r="P346" i="2"/>
  <c r="O346" i="2"/>
  <c r="U345" i="2"/>
  <c r="T345" i="2"/>
  <c r="S345" i="2"/>
  <c r="Q345" i="2"/>
  <c r="P345" i="2"/>
  <c r="O345" i="2"/>
  <c r="R345" i="2" s="1"/>
  <c r="W345" i="2" s="1"/>
  <c r="U344" i="2"/>
  <c r="T344" i="2"/>
  <c r="S344" i="2"/>
  <c r="Q344" i="2"/>
  <c r="P344" i="2"/>
  <c r="O344" i="2"/>
  <c r="U343" i="2"/>
  <c r="T343" i="2"/>
  <c r="S343" i="2"/>
  <c r="Q343" i="2"/>
  <c r="P343" i="2"/>
  <c r="O343" i="2"/>
  <c r="U342" i="2"/>
  <c r="T342" i="2"/>
  <c r="S342" i="2"/>
  <c r="Q342" i="2"/>
  <c r="P342" i="2"/>
  <c r="O342" i="2"/>
  <c r="U341" i="2"/>
  <c r="T341" i="2"/>
  <c r="S341" i="2"/>
  <c r="Q341" i="2"/>
  <c r="P341" i="2"/>
  <c r="O341" i="2"/>
  <c r="V340" i="2"/>
  <c r="X340" i="2" s="1"/>
  <c r="U340" i="2"/>
  <c r="T340" i="2"/>
  <c r="S340" i="2"/>
  <c r="Q340" i="2"/>
  <c r="P340" i="2"/>
  <c r="O340" i="2"/>
  <c r="U339" i="2"/>
  <c r="T339" i="2"/>
  <c r="S339" i="2"/>
  <c r="Q339" i="2"/>
  <c r="P339" i="2"/>
  <c r="O339" i="2"/>
  <c r="U338" i="2"/>
  <c r="T338" i="2"/>
  <c r="S338" i="2"/>
  <c r="Q338" i="2"/>
  <c r="P338" i="2"/>
  <c r="O338" i="2"/>
  <c r="U337" i="2"/>
  <c r="T337" i="2"/>
  <c r="S337" i="2"/>
  <c r="Q337" i="2"/>
  <c r="P337" i="2"/>
  <c r="O337" i="2"/>
  <c r="U336" i="2"/>
  <c r="T336" i="2"/>
  <c r="S336" i="2"/>
  <c r="Q336" i="2"/>
  <c r="P336" i="2"/>
  <c r="O336" i="2"/>
  <c r="U335" i="2"/>
  <c r="T335" i="2"/>
  <c r="S335" i="2"/>
  <c r="Q335" i="2"/>
  <c r="P335" i="2"/>
  <c r="O335" i="2"/>
  <c r="U334" i="2"/>
  <c r="T334" i="2"/>
  <c r="S334" i="2"/>
  <c r="Q334" i="2"/>
  <c r="P334" i="2"/>
  <c r="O334" i="2"/>
  <c r="U333" i="2"/>
  <c r="T333" i="2"/>
  <c r="S333" i="2"/>
  <c r="Q333" i="2"/>
  <c r="P333" i="2"/>
  <c r="O333" i="2"/>
  <c r="U332" i="2"/>
  <c r="T332" i="2"/>
  <c r="S332" i="2"/>
  <c r="V332" i="2" s="1"/>
  <c r="Q332" i="2"/>
  <c r="P332" i="2"/>
  <c r="O332" i="2"/>
  <c r="U331" i="2"/>
  <c r="T331" i="2"/>
  <c r="S331" i="2"/>
  <c r="Q331" i="2"/>
  <c r="P331" i="2"/>
  <c r="O331" i="2"/>
  <c r="U330" i="2"/>
  <c r="T330" i="2"/>
  <c r="S330" i="2"/>
  <c r="Q330" i="2"/>
  <c r="P330" i="2"/>
  <c r="O330" i="2"/>
  <c r="U329" i="2"/>
  <c r="T329" i="2"/>
  <c r="S329" i="2"/>
  <c r="Q329" i="2"/>
  <c r="P329" i="2"/>
  <c r="O329" i="2"/>
  <c r="U328" i="2"/>
  <c r="T328" i="2"/>
  <c r="S328" i="2"/>
  <c r="Q328" i="2"/>
  <c r="P328" i="2"/>
  <c r="O328" i="2"/>
  <c r="U327" i="2"/>
  <c r="T327" i="2"/>
  <c r="S327" i="2"/>
  <c r="Q327" i="2"/>
  <c r="P327" i="2"/>
  <c r="O327" i="2"/>
  <c r="AA326" i="2"/>
  <c r="AB326" i="2" s="1"/>
  <c r="U326" i="2"/>
  <c r="T326" i="2"/>
  <c r="S326" i="2"/>
  <c r="Q326" i="2"/>
  <c r="P326" i="2"/>
  <c r="O326" i="2"/>
  <c r="U325" i="2"/>
  <c r="T325" i="2"/>
  <c r="V325" i="2" s="1"/>
  <c r="X325" i="2" s="1"/>
  <c r="S325" i="2"/>
  <c r="Q325" i="2"/>
  <c r="P325" i="2"/>
  <c r="O325" i="2"/>
  <c r="U324" i="2"/>
  <c r="T324" i="2"/>
  <c r="S324" i="2"/>
  <c r="Q324" i="2"/>
  <c r="P324" i="2"/>
  <c r="O324" i="2"/>
  <c r="U323" i="2"/>
  <c r="T323" i="2"/>
  <c r="S323" i="2"/>
  <c r="Q323" i="2"/>
  <c r="P323" i="2"/>
  <c r="O323" i="2"/>
  <c r="U322" i="2"/>
  <c r="T322" i="2"/>
  <c r="S322" i="2"/>
  <c r="Q322" i="2"/>
  <c r="P322" i="2"/>
  <c r="O322" i="2"/>
  <c r="U321" i="2"/>
  <c r="T321" i="2"/>
  <c r="S321" i="2"/>
  <c r="Q321" i="2"/>
  <c r="P321" i="2"/>
  <c r="O321" i="2"/>
  <c r="U320" i="2"/>
  <c r="T320" i="2"/>
  <c r="S320" i="2"/>
  <c r="Q320" i="2"/>
  <c r="P320" i="2"/>
  <c r="O320" i="2"/>
  <c r="U319" i="2"/>
  <c r="T319" i="2"/>
  <c r="S319" i="2"/>
  <c r="Q319" i="2"/>
  <c r="P319" i="2"/>
  <c r="O319" i="2"/>
  <c r="U318" i="2"/>
  <c r="T318" i="2"/>
  <c r="S318" i="2"/>
  <c r="Q318" i="2"/>
  <c r="P318" i="2"/>
  <c r="O318" i="2"/>
  <c r="U317" i="2"/>
  <c r="T317" i="2"/>
  <c r="S317" i="2"/>
  <c r="Q317" i="2"/>
  <c r="P317" i="2"/>
  <c r="O317" i="2"/>
  <c r="U316" i="2"/>
  <c r="T316" i="2"/>
  <c r="S316" i="2"/>
  <c r="V316" i="2" s="1"/>
  <c r="Q316" i="2"/>
  <c r="P316" i="2"/>
  <c r="O316" i="2"/>
  <c r="U315" i="2"/>
  <c r="T315" i="2"/>
  <c r="S315" i="2"/>
  <c r="Q315" i="2"/>
  <c r="P315" i="2"/>
  <c r="O315" i="2"/>
  <c r="U314" i="2"/>
  <c r="T314" i="2"/>
  <c r="S314" i="2"/>
  <c r="Q314" i="2"/>
  <c r="P314" i="2"/>
  <c r="O314" i="2"/>
  <c r="U313" i="2"/>
  <c r="T313" i="2"/>
  <c r="S313" i="2"/>
  <c r="Q313" i="2"/>
  <c r="P313" i="2"/>
  <c r="O313" i="2"/>
  <c r="U312" i="2"/>
  <c r="T312" i="2"/>
  <c r="S312" i="2"/>
  <c r="Q312" i="2"/>
  <c r="P312" i="2"/>
  <c r="O312" i="2"/>
  <c r="U311" i="2"/>
  <c r="T311" i="2"/>
  <c r="S311" i="2"/>
  <c r="Q311" i="2"/>
  <c r="P311" i="2"/>
  <c r="O311" i="2"/>
  <c r="U310" i="2"/>
  <c r="T310" i="2"/>
  <c r="S310" i="2"/>
  <c r="Q310" i="2"/>
  <c r="P310" i="2"/>
  <c r="O310" i="2"/>
  <c r="AA310" i="2" s="1"/>
  <c r="AB310" i="2" s="1"/>
  <c r="U309" i="2"/>
  <c r="T309" i="2"/>
  <c r="V309" i="2" s="1"/>
  <c r="X309" i="2" s="1"/>
  <c r="S309" i="2"/>
  <c r="Q309" i="2"/>
  <c r="P309" i="2"/>
  <c r="O309" i="2"/>
  <c r="U308" i="2"/>
  <c r="T308" i="2"/>
  <c r="S308" i="2"/>
  <c r="Q308" i="2"/>
  <c r="P308" i="2"/>
  <c r="O308" i="2"/>
  <c r="U307" i="2"/>
  <c r="T307" i="2"/>
  <c r="S307" i="2"/>
  <c r="Q307" i="2"/>
  <c r="P307" i="2"/>
  <c r="O307" i="2"/>
  <c r="U306" i="2"/>
  <c r="T306" i="2"/>
  <c r="S306" i="2"/>
  <c r="Q306" i="2"/>
  <c r="P306" i="2"/>
  <c r="O306" i="2"/>
  <c r="U305" i="2"/>
  <c r="T305" i="2"/>
  <c r="S305" i="2"/>
  <c r="Q305" i="2"/>
  <c r="P305" i="2"/>
  <c r="O305" i="2"/>
  <c r="U304" i="2"/>
  <c r="T304" i="2"/>
  <c r="S304" i="2"/>
  <c r="Q304" i="2"/>
  <c r="P304" i="2"/>
  <c r="O304" i="2"/>
  <c r="U303" i="2"/>
  <c r="T303" i="2"/>
  <c r="S303" i="2"/>
  <c r="Q303" i="2"/>
  <c r="P303" i="2"/>
  <c r="O303" i="2"/>
  <c r="U302" i="2"/>
  <c r="T302" i="2"/>
  <c r="S302" i="2"/>
  <c r="Q302" i="2"/>
  <c r="P302" i="2"/>
  <c r="O302" i="2"/>
  <c r="AA302" i="2" s="1"/>
  <c r="AB302" i="2" s="1"/>
  <c r="U301" i="2"/>
  <c r="T301" i="2"/>
  <c r="S301" i="2"/>
  <c r="Q301" i="2"/>
  <c r="P301" i="2"/>
  <c r="O301" i="2"/>
  <c r="U300" i="2"/>
  <c r="T300" i="2"/>
  <c r="S300" i="2"/>
  <c r="Q300" i="2"/>
  <c r="P300" i="2"/>
  <c r="O300" i="2"/>
  <c r="U299" i="2"/>
  <c r="T299" i="2"/>
  <c r="S299" i="2"/>
  <c r="Q299" i="2"/>
  <c r="P299" i="2"/>
  <c r="O299" i="2"/>
  <c r="U298" i="2"/>
  <c r="T298" i="2"/>
  <c r="S298" i="2"/>
  <c r="Q298" i="2"/>
  <c r="P298" i="2"/>
  <c r="O298" i="2"/>
  <c r="AA298" i="2" s="1"/>
  <c r="AB298" i="2" s="1"/>
  <c r="U297" i="2"/>
  <c r="T297" i="2"/>
  <c r="S297" i="2"/>
  <c r="Q297" i="2"/>
  <c r="P297" i="2"/>
  <c r="O297" i="2"/>
  <c r="U296" i="2"/>
  <c r="T296" i="2"/>
  <c r="S296" i="2"/>
  <c r="Q296" i="2"/>
  <c r="P296" i="2"/>
  <c r="O296" i="2"/>
  <c r="U295" i="2"/>
  <c r="T295" i="2"/>
  <c r="S295" i="2"/>
  <c r="Q295" i="2"/>
  <c r="P295" i="2"/>
  <c r="O295" i="2"/>
  <c r="U294" i="2"/>
  <c r="T294" i="2"/>
  <c r="S294" i="2"/>
  <c r="Q294" i="2"/>
  <c r="P294" i="2"/>
  <c r="O294" i="2"/>
  <c r="AA294" i="2" s="1"/>
  <c r="AB294" i="2" s="1"/>
  <c r="U293" i="2"/>
  <c r="T293" i="2"/>
  <c r="S293" i="2"/>
  <c r="Q293" i="2"/>
  <c r="P293" i="2"/>
  <c r="O293" i="2"/>
  <c r="U292" i="2"/>
  <c r="T292" i="2"/>
  <c r="S292" i="2"/>
  <c r="Q292" i="2"/>
  <c r="P292" i="2"/>
  <c r="O292" i="2"/>
  <c r="W291" i="2"/>
  <c r="V291" i="2"/>
  <c r="Y291" i="2" s="1"/>
  <c r="Z291" i="2" s="1"/>
  <c r="U291" i="2"/>
  <c r="T291" i="2"/>
  <c r="S291" i="2"/>
  <c r="Q291" i="2"/>
  <c r="P291" i="2"/>
  <c r="O291" i="2"/>
  <c r="W290" i="2"/>
  <c r="V290" i="2"/>
  <c r="U290" i="2"/>
  <c r="T290" i="2"/>
  <c r="S290" i="2"/>
  <c r="Q290" i="2"/>
  <c r="P290" i="2"/>
  <c r="O290" i="2"/>
  <c r="W289" i="2"/>
  <c r="V289" i="2"/>
  <c r="U289" i="2"/>
  <c r="T289" i="2"/>
  <c r="S289" i="2"/>
  <c r="Q289" i="2"/>
  <c r="P289" i="2"/>
  <c r="O289" i="2"/>
  <c r="W288" i="2"/>
  <c r="V288" i="2"/>
  <c r="U288" i="2"/>
  <c r="T288" i="2"/>
  <c r="S288" i="2"/>
  <c r="Q288" i="2"/>
  <c r="P288" i="2"/>
  <c r="O288" i="2"/>
  <c r="Y287" i="2"/>
  <c r="Z287" i="2" s="1"/>
  <c r="X287" i="2"/>
  <c r="W287" i="2"/>
  <c r="V287" i="2"/>
  <c r="U287" i="2"/>
  <c r="T287" i="2"/>
  <c r="S287" i="2"/>
  <c r="Q287" i="2"/>
  <c r="P287" i="2"/>
  <c r="O287" i="2"/>
  <c r="W286" i="2"/>
  <c r="V286" i="2"/>
  <c r="X286" i="2" s="1"/>
  <c r="U286" i="2"/>
  <c r="T286" i="2"/>
  <c r="S286" i="2"/>
  <c r="Q286" i="2"/>
  <c r="P286" i="2"/>
  <c r="O286" i="2"/>
  <c r="W285" i="2"/>
  <c r="V285" i="2"/>
  <c r="U285" i="2"/>
  <c r="T285" i="2"/>
  <c r="S285" i="2"/>
  <c r="Q285" i="2"/>
  <c r="P285" i="2"/>
  <c r="O285" i="2"/>
  <c r="U284" i="2"/>
  <c r="T284" i="2"/>
  <c r="S284" i="2"/>
  <c r="Q284" i="2"/>
  <c r="P284" i="2"/>
  <c r="O284" i="2"/>
  <c r="W283" i="2"/>
  <c r="V283" i="2"/>
  <c r="X283" i="2" s="1"/>
  <c r="U283" i="2"/>
  <c r="T283" i="2"/>
  <c r="S283" i="2"/>
  <c r="Q283" i="2"/>
  <c r="P283" i="2"/>
  <c r="O283" i="2"/>
  <c r="W282" i="2"/>
  <c r="V282" i="2"/>
  <c r="U282" i="2"/>
  <c r="T282" i="2"/>
  <c r="S282" i="2"/>
  <c r="Q282" i="2"/>
  <c r="P282" i="2"/>
  <c r="O282" i="2"/>
  <c r="Y281" i="2"/>
  <c r="Z281" i="2" s="1"/>
  <c r="W281" i="2"/>
  <c r="V281" i="2"/>
  <c r="X281" i="2" s="1"/>
  <c r="U281" i="2"/>
  <c r="T281" i="2"/>
  <c r="S281" i="2"/>
  <c r="Q281" i="2"/>
  <c r="P281" i="2"/>
  <c r="O281" i="2"/>
  <c r="W280" i="2"/>
  <c r="V280" i="2"/>
  <c r="X280" i="2" s="1"/>
  <c r="U280" i="2"/>
  <c r="T280" i="2"/>
  <c r="S280" i="2"/>
  <c r="Q280" i="2"/>
  <c r="P280" i="2"/>
  <c r="O280" i="2"/>
  <c r="W279" i="2"/>
  <c r="V279" i="2"/>
  <c r="U279" i="2"/>
  <c r="T279" i="2"/>
  <c r="S279" i="2"/>
  <c r="Q279" i="2"/>
  <c r="P279" i="2"/>
  <c r="O279" i="2"/>
  <c r="Z278" i="2"/>
  <c r="W278" i="2"/>
  <c r="V278" i="2"/>
  <c r="Y278" i="2" s="1"/>
  <c r="U278" i="2"/>
  <c r="T278" i="2"/>
  <c r="S278" i="2"/>
  <c r="Q278" i="2"/>
  <c r="P278" i="2"/>
  <c r="O278" i="2"/>
  <c r="W277" i="2"/>
  <c r="V277" i="2"/>
  <c r="U277" i="2"/>
  <c r="T277" i="2"/>
  <c r="S277" i="2"/>
  <c r="Q277" i="2"/>
  <c r="P277" i="2"/>
  <c r="O277" i="2"/>
  <c r="Y276" i="2"/>
  <c r="Z276" i="2" s="1"/>
  <c r="X276" i="2"/>
  <c r="W276" i="2"/>
  <c r="V276" i="2"/>
  <c r="U276" i="2"/>
  <c r="T276" i="2"/>
  <c r="S276" i="2"/>
  <c r="Q276" i="2"/>
  <c r="P276" i="2"/>
  <c r="O276" i="2"/>
  <c r="W275" i="2"/>
  <c r="V275" i="2"/>
  <c r="U275" i="2"/>
  <c r="T275" i="2"/>
  <c r="S275" i="2"/>
  <c r="Q275" i="2"/>
  <c r="P275" i="2"/>
  <c r="O275" i="2"/>
  <c r="W274" i="2"/>
  <c r="V274" i="2"/>
  <c r="Y274" i="2" s="1"/>
  <c r="Z274" i="2" s="1"/>
  <c r="U274" i="2"/>
  <c r="T274" i="2"/>
  <c r="S274" i="2"/>
  <c r="Q274" i="2"/>
  <c r="P274" i="2"/>
  <c r="O274" i="2"/>
  <c r="W273" i="2"/>
  <c r="V273" i="2"/>
  <c r="X273" i="2" s="1"/>
  <c r="U273" i="2"/>
  <c r="T273" i="2"/>
  <c r="S273" i="2"/>
  <c r="Q273" i="2"/>
  <c r="P273" i="2"/>
  <c r="O273" i="2"/>
  <c r="W272" i="2"/>
  <c r="V272" i="2"/>
  <c r="Y272" i="2" s="1"/>
  <c r="Z272" i="2" s="1"/>
  <c r="U272" i="2"/>
  <c r="T272" i="2"/>
  <c r="S272" i="2"/>
  <c r="Q272" i="2"/>
  <c r="P272" i="2"/>
  <c r="O272" i="2"/>
  <c r="W271" i="2"/>
  <c r="V271" i="2"/>
  <c r="U271" i="2"/>
  <c r="T271" i="2"/>
  <c r="S271" i="2"/>
  <c r="Q271" i="2"/>
  <c r="P271" i="2"/>
  <c r="O271" i="2"/>
  <c r="W270" i="2"/>
  <c r="V270" i="2"/>
  <c r="U270" i="2"/>
  <c r="T270" i="2"/>
  <c r="S270" i="2"/>
  <c r="Q270" i="2"/>
  <c r="P270" i="2"/>
  <c r="O270" i="2"/>
  <c r="U269" i="2"/>
  <c r="T269" i="2"/>
  <c r="S269" i="2"/>
  <c r="Q269" i="2"/>
  <c r="P269" i="2"/>
  <c r="O269" i="2"/>
  <c r="W268" i="2"/>
  <c r="V268" i="2"/>
  <c r="X268" i="2" s="1"/>
  <c r="U268" i="2"/>
  <c r="T268" i="2"/>
  <c r="S268" i="2"/>
  <c r="Q268" i="2"/>
  <c r="P268" i="2"/>
  <c r="O268" i="2"/>
  <c r="W267" i="2"/>
  <c r="V267" i="2"/>
  <c r="U267" i="2"/>
  <c r="T267" i="2"/>
  <c r="S267" i="2"/>
  <c r="Q267" i="2"/>
  <c r="P267" i="2"/>
  <c r="O267" i="2"/>
  <c r="W266" i="2"/>
  <c r="V266" i="2"/>
  <c r="Y266" i="2" s="1"/>
  <c r="Z266" i="2" s="1"/>
  <c r="U266" i="2"/>
  <c r="T266" i="2"/>
  <c r="S266" i="2"/>
  <c r="Q266" i="2"/>
  <c r="P266" i="2"/>
  <c r="O266" i="2"/>
  <c r="W265" i="2"/>
  <c r="V265" i="2"/>
  <c r="X265" i="2" s="1"/>
  <c r="U265" i="2"/>
  <c r="T265" i="2"/>
  <c r="S265" i="2"/>
  <c r="Q265" i="2"/>
  <c r="P265" i="2"/>
  <c r="O265" i="2"/>
  <c r="W264" i="2"/>
  <c r="V264" i="2"/>
  <c r="U264" i="2"/>
  <c r="T264" i="2"/>
  <c r="S264" i="2"/>
  <c r="Q264" i="2"/>
  <c r="P264" i="2"/>
  <c r="O264" i="2"/>
  <c r="X263" i="2"/>
  <c r="W263" i="2"/>
  <c r="V263" i="2"/>
  <c r="Y263" i="2" s="1"/>
  <c r="Z263" i="2" s="1"/>
  <c r="U263" i="2"/>
  <c r="T263" i="2"/>
  <c r="S263" i="2"/>
  <c r="Q263" i="2"/>
  <c r="P263" i="2"/>
  <c r="O263" i="2"/>
  <c r="AA263" i="2" s="1"/>
  <c r="AB263" i="2" s="1"/>
  <c r="W262" i="2"/>
  <c r="V262" i="2"/>
  <c r="U262" i="2"/>
  <c r="T262" i="2"/>
  <c r="S262" i="2"/>
  <c r="Q262" i="2"/>
  <c r="P262" i="2"/>
  <c r="O262" i="2"/>
  <c r="W261" i="2"/>
  <c r="V261" i="2"/>
  <c r="X261" i="2" s="1"/>
  <c r="U261" i="2"/>
  <c r="T261" i="2"/>
  <c r="S261" i="2"/>
  <c r="Q261" i="2"/>
  <c r="P261" i="2"/>
  <c r="O261" i="2"/>
  <c r="W260" i="2"/>
  <c r="V260" i="2"/>
  <c r="U260" i="2"/>
  <c r="T260" i="2"/>
  <c r="S260" i="2"/>
  <c r="Q260" i="2"/>
  <c r="P260" i="2"/>
  <c r="O260" i="2"/>
  <c r="W259" i="2"/>
  <c r="V259" i="2"/>
  <c r="U259" i="2"/>
  <c r="T259" i="2"/>
  <c r="S259" i="2"/>
  <c r="Q259" i="2"/>
  <c r="P259" i="2"/>
  <c r="O259" i="2"/>
  <c r="Y258" i="2"/>
  <c r="Z258" i="2" s="1"/>
  <c r="X258" i="2"/>
  <c r="W258" i="2"/>
  <c r="V258" i="2"/>
  <c r="U258" i="2"/>
  <c r="T258" i="2"/>
  <c r="S258" i="2"/>
  <c r="Q258" i="2"/>
  <c r="P258" i="2"/>
  <c r="O258" i="2"/>
  <c r="W257" i="2"/>
  <c r="V257" i="2"/>
  <c r="U257" i="2"/>
  <c r="T257" i="2"/>
  <c r="S257" i="2"/>
  <c r="Q257" i="2"/>
  <c r="P257" i="2"/>
  <c r="O257" i="2"/>
  <c r="W256" i="2"/>
  <c r="V256" i="2"/>
  <c r="X256" i="2" s="1"/>
  <c r="U256" i="2"/>
  <c r="T256" i="2"/>
  <c r="S256" i="2"/>
  <c r="Q256" i="2"/>
  <c r="P256" i="2"/>
  <c r="O256" i="2"/>
  <c r="W255" i="2"/>
  <c r="V255" i="2"/>
  <c r="U255" i="2"/>
  <c r="T255" i="2"/>
  <c r="S255" i="2"/>
  <c r="AA255" i="2" s="1"/>
  <c r="AB255" i="2" s="1"/>
  <c r="Q255" i="2"/>
  <c r="P255" i="2"/>
  <c r="O255" i="2"/>
  <c r="W254" i="2"/>
  <c r="V254" i="2"/>
  <c r="X254" i="2" s="1"/>
  <c r="U254" i="2"/>
  <c r="T254" i="2"/>
  <c r="S254" i="2"/>
  <c r="Q254" i="2"/>
  <c r="P254" i="2"/>
  <c r="O254" i="2"/>
  <c r="W253" i="2"/>
  <c r="V253" i="2"/>
  <c r="Y253" i="2" s="1"/>
  <c r="Z253" i="2" s="1"/>
  <c r="U253" i="2"/>
  <c r="T253" i="2"/>
  <c r="S253" i="2"/>
  <c r="Q253" i="2"/>
  <c r="P253" i="2"/>
  <c r="O253" i="2"/>
  <c r="W252" i="2"/>
  <c r="V252" i="2"/>
  <c r="X252" i="2" s="1"/>
  <c r="U252" i="2"/>
  <c r="T252" i="2"/>
  <c r="S252" i="2"/>
  <c r="Q252" i="2"/>
  <c r="P252" i="2"/>
  <c r="O252" i="2"/>
  <c r="W251" i="2"/>
  <c r="V251" i="2"/>
  <c r="Y251" i="2" s="1"/>
  <c r="Z251" i="2" s="1"/>
  <c r="U251" i="2"/>
  <c r="T251" i="2"/>
  <c r="S251" i="2"/>
  <c r="Q251" i="2"/>
  <c r="P251" i="2"/>
  <c r="O251" i="2"/>
  <c r="W250" i="2"/>
  <c r="V250" i="2"/>
  <c r="U250" i="2"/>
  <c r="T250" i="2"/>
  <c r="S250" i="2"/>
  <c r="Q250" i="2"/>
  <c r="P250" i="2"/>
  <c r="O250" i="2"/>
  <c r="Y249" i="2"/>
  <c r="Z249" i="2" s="1"/>
  <c r="W249" i="2"/>
  <c r="V249" i="2"/>
  <c r="X249" i="2" s="1"/>
  <c r="U249" i="2"/>
  <c r="T249" i="2"/>
  <c r="S249" i="2"/>
  <c r="Q249" i="2"/>
  <c r="P249" i="2"/>
  <c r="O249" i="2"/>
  <c r="Y248" i="2"/>
  <c r="Z248" i="2" s="1"/>
  <c r="W248" i="2"/>
  <c r="V248" i="2"/>
  <c r="X248" i="2" s="1"/>
  <c r="U248" i="2"/>
  <c r="T248" i="2"/>
  <c r="S248" i="2"/>
  <c r="Q248" i="2"/>
  <c r="P248" i="2"/>
  <c r="O248" i="2"/>
  <c r="W247" i="2"/>
  <c r="V247" i="2"/>
  <c r="U247" i="2"/>
  <c r="T247" i="2"/>
  <c r="S247" i="2"/>
  <c r="Q247" i="2"/>
  <c r="P247" i="2"/>
  <c r="O247" i="2"/>
  <c r="X246" i="2"/>
  <c r="W246" i="2"/>
  <c r="V246" i="2"/>
  <c r="Y246" i="2" s="1"/>
  <c r="Z246" i="2" s="1"/>
  <c r="U246" i="2"/>
  <c r="T246" i="2"/>
  <c r="S246" i="2"/>
  <c r="Q246" i="2"/>
  <c r="P246" i="2"/>
  <c r="O246" i="2"/>
  <c r="W245" i="2"/>
  <c r="V245" i="2"/>
  <c r="U245" i="2"/>
  <c r="T245" i="2"/>
  <c r="S245" i="2"/>
  <c r="Q245" i="2"/>
  <c r="P245" i="2"/>
  <c r="O245" i="2"/>
  <c r="Y244" i="2"/>
  <c r="Z244" i="2" s="1"/>
  <c r="W244" i="2"/>
  <c r="V244" i="2"/>
  <c r="X244" i="2" s="1"/>
  <c r="U244" i="2"/>
  <c r="T244" i="2"/>
  <c r="S244" i="2"/>
  <c r="AA244" i="2" s="1"/>
  <c r="AB244" i="2" s="1"/>
  <c r="Q244" i="2"/>
  <c r="P244" i="2"/>
  <c r="O244" i="2"/>
  <c r="W243" i="2"/>
  <c r="V243" i="2"/>
  <c r="Y243" i="2" s="1"/>
  <c r="Z243" i="2" s="1"/>
  <c r="U243" i="2"/>
  <c r="T243" i="2"/>
  <c r="S243" i="2"/>
  <c r="Q243" i="2"/>
  <c r="P243" i="2"/>
  <c r="O243" i="2"/>
  <c r="W242" i="2"/>
  <c r="V242" i="2"/>
  <c r="U242" i="2"/>
  <c r="T242" i="2"/>
  <c r="S242" i="2"/>
  <c r="Q242" i="2"/>
  <c r="P242" i="2"/>
  <c r="O242" i="2"/>
  <c r="W241" i="2"/>
  <c r="V241" i="2"/>
  <c r="Y241" i="2" s="1"/>
  <c r="Z241" i="2" s="1"/>
  <c r="U241" i="2"/>
  <c r="T241" i="2"/>
  <c r="S241" i="2"/>
  <c r="Q241" i="2"/>
  <c r="P241" i="2"/>
  <c r="O241" i="2"/>
  <c r="W240" i="2"/>
  <c r="V240" i="2"/>
  <c r="X240" i="2" s="1"/>
  <c r="U240" i="2"/>
  <c r="T240" i="2"/>
  <c r="S240" i="2"/>
  <c r="Q240" i="2"/>
  <c r="P240" i="2"/>
  <c r="O240" i="2"/>
  <c r="W239" i="2"/>
  <c r="V239" i="2"/>
  <c r="Y239" i="2" s="1"/>
  <c r="Z239" i="2" s="1"/>
  <c r="U239" i="2"/>
  <c r="T239" i="2"/>
  <c r="S239" i="2"/>
  <c r="Q239" i="2"/>
  <c r="P239" i="2"/>
  <c r="O239" i="2"/>
  <c r="Y238" i="2"/>
  <c r="Z238" i="2" s="1"/>
  <c r="X238" i="2"/>
  <c r="W238" i="2"/>
  <c r="V238" i="2"/>
  <c r="U238" i="2"/>
  <c r="T238" i="2"/>
  <c r="S238" i="2"/>
  <c r="Q238" i="2"/>
  <c r="P238" i="2"/>
  <c r="O238" i="2"/>
  <c r="W237" i="2"/>
  <c r="V237" i="2"/>
  <c r="Y237" i="2" s="1"/>
  <c r="Z237" i="2" s="1"/>
  <c r="U237" i="2"/>
  <c r="T237" i="2"/>
  <c r="S237" i="2"/>
  <c r="Q237" i="2"/>
  <c r="P237" i="2"/>
  <c r="O237" i="2"/>
  <c r="W236" i="2"/>
  <c r="V236" i="2"/>
  <c r="X236" i="2" s="1"/>
  <c r="U236" i="2"/>
  <c r="T236" i="2"/>
  <c r="S236" i="2"/>
  <c r="Q236" i="2"/>
  <c r="P236" i="2"/>
  <c r="O236" i="2"/>
  <c r="W235" i="2"/>
  <c r="V235" i="2"/>
  <c r="Y235" i="2" s="1"/>
  <c r="Z235" i="2" s="1"/>
  <c r="U235" i="2"/>
  <c r="T235" i="2"/>
  <c r="S235" i="2"/>
  <c r="Q235" i="2"/>
  <c r="P235" i="2"/>
  <c r="O235" i="2"/>
  <c r="X234" i="2"/>
  <c r="W234" i="2"/>
  <c r="V234" i="2"/>
  <c r="Y234" i="2" s="1"/>
  <c r="Z234" i="2" s="1"/>
  <c r="U234" i="2"/>
  <c r="T234" i="2"/>
  <c r="S234" i="2"/>
  <c r="Q234" i="2"/>
  <c r="P234" i="2"/>
  <c r="O234" i="2"/>
  <c r="W233" i="2"/>
  <c r="V233" i="2"/>
  <c r="X233" i="2" s="1"/>
  <c r="U233" i="2"/>
  <c r="T233" i="2"/>
  <c r="S233" i="2"/>
  <c r="Q233" i="2"/>
  <c r="P233" i="2"/>
  <c r="O233" i="2"/>
  <c r="W232" i="2"/>
  <c r="V232" i="2"/>
  <c r="U232" i="2"/>
  <c r="T232" i="2"/>
  <c r="S232" i="2"/>
  <c r="Q232" i="2"/>
  <c r="P232" i="2"/>
  <c r="O232" i="2"/>
  <c r="X231" i="2"/>
  <c r="W231" i="2"/>
  <c r="V231" i="2"/>
  <c r="Y231" i="2" s="1"/>
  <c r="Z231" i="2" s="1"/>
  <c r="U231" i="2"/>
  <c r="T231" i="2"/>
  <c r="S231" i="2"/>
  <c r="Q231" i="2"/>
  <c r="P231" i="2"/>
  <c r="O231" i="2"/>
  <c r="Y230" i="2"/>
  <c r="Z230" i="2" s="1"/>
  <c r="W230" i="2"/>
  <c r="V230" i="2"/>
  <c r="X230" i="2" s="1"/>
  <c r="U230" i="2"/>
  <c r="T230" i="2"/>
  <c r="S230" i="2"/>
  <c r="Q230" i="2"/>
  <c r="P230" i="2"/>
  <c r="O230" i="2"/>
  <c r="W229" i="2"/>
  <c r="V229" i="2"/>
  <c r="Y229" i="2" s="1"/>
  <c r="Z229" i="2" s="1"/>
  <c r="U229" i="2"/>
  <c r="T229" i="2"/>
  <c r="S229" i="2"/>
  <c r="Q229" i="2"/>
  <c r="P229" i="2"/>
  <c r="O229" i="2"/>
  <c r="W228" i="2"/>
  <c r="V228" i="2"/>
  <c r="X228" i="2" s="1"/>
  <c r="U228" i="2"/>
  <c r="T228" i="2"/>
  <c r="S228" i="2"/>
  <c r="Q228" i="2"/>
  <c r="P228" i="2"/>
  <c r="O228" i="2"/>
  <c r="W227" i="2"/>
  <c r="V227" i="2"/>
  <c r="U227" i="2"/>
  <c r="T227" i="2"/>
  <c r="S227" i="2"/>
  <c r="Q227" i="2"/>
  <c r="P227" i="2"/>
  <c r="O227" i="2"/>
  <c r="W226" i="2"/>
  <c r="V226" i="2"/>
  <c r="U226" i="2"/>
  <c r="T226" i="2"/>
  <c r="S226" i="2"/>
  <c r="Q226" i="2"/>
  <c r="P226" i="2"/>
  <c r="O226" i="2"/>
  <c r="W225" i="2"/>
  <c r="V225" i="2"/>
  <c r="U225" i="2"/>
  <c r="T225" i="2"/>
  <c r="S225" i="2"/>
  <c r="Q225" i="2"/>
  <c r="P225" i="2"/>
  <c r="O225" i="2"/>
  <c r="W224" i="2"/>
  <c r="V224" i="2"/>
  <c r="X224" i="2" s="1"/>
  <c r="U224" i="2"/>
  <c r="T224" i="2"/>
  <c r="S224" i="2"/>
  <c r="Q224" i="2"/>
  <c r="P224" i="2"/>
  <c r="O224" i="2"/>
  <c r="U223" i="2"/>
  <c r="T223" i="2"/>
  <c r="S223" i="2"/>
  <c r="Q223" i="2"/>
  <c r="P223" i="2"/>
  <c r="O223" i="2"/>
  <c r="U222" i="2"/>
  <c r="T222" i="2"/>
  <c r="S222" i="2"/>
  <c r="Q222" i="2"/>
  <c r="P222" i="2"/>
  <c r="O222" i="2"/>
  <c r="W221" i="2"/>
  <c r="V221" i="2"/>
  <c r="U221" i="2"/>
  <c r="T221" i="2"/>
  <c r="S221" i="2"/>
  <c r="Q221" i="2"/>
  <c r="P221" i="2"/>
  <c r="O221" i="2"/>
  <c r="U220" i="2"/>
  <c r="T220" i="2"/>
  <c r="S220" i="2"/>
  <c r="V220" i="2" s="1"/>
  <c r="Q220" i="2"/>
  <c r="P220" i="2"/>
  <c r="O220" i="2"/>
  <c r="U219" i="2"/>
  <c r="V219" i="2" s="1"/>
  <c r="T219" i="2"/>
  <c r="S219" i="2"/>
  <c r="Q219" i="2"/>
  <c r="P219" i="2"/>
  <c r="O219" i="2"/>
  <c r="X218" i="2"/>
  <c r="W218" i="2"/>
  <c r="V218" i="2"/>
  <c r="Y218" i="2" s="1"/>
  <c r="Z218" i="2" s="1"/>
  <c r="U218" i="2"/>
  <c r="T218" i="2"/>
  <c r="S218" i="2"/>
  <c r="Q218" i="2"/>
  <c r="P218" i="2"/>
  <c r="O218" i="2"/>
  <c r="U217" i="2"/>
  <c r="T217" i="2"/>
  <c r="S217" i="2"/>
  <c r="Q217" i="2"/>
  <c r="P217" i="2"/>
  <c r="O217" i="2"/>
  <c r="U216" i="2"/>
  <c r="T216" i="2"/>
  <c r="S216" i="2"/>
  <c r="V216" i="2" s="1"/>
  <c r="Q216" i="2"/>
  <c r="P216" i="2"/>
  <c r="O216" i="2"/>
  <c r="W215" i="2"/>
  <c r="V215" i="2"/>
  <c r="U215" i="2"/>
  <c r="T215" i="2"/>
  <c r="S215" i="2"/>
  <c r="Q215" i="2"/>
  <c r="P215" i="2"/>
  <c r="O215" i="2"/>
  <c r="W214" i="2"/>
  <c r="V214" i="2"/>
  <c r="X214" i="2" s="1"/>
  <c r="U214" i="2"/>
  <c r="T214" i="2"/>
  <c r="S214" i="2"/>
  <c r="Q214" i="2"/>
  <c r="P214" i="2"/>
  <c r="O214" i="2"/>
  <c r="W213" i="2"/>
  <c r="V213" i="2"/>
  <c r="Y213" i="2" s="1"/>
  <c r="Z213" i="2" s="1"/>
  <c r="U213" i="2"/>
  <c r="T213" i="2"/>
  <c r="S213" i="2"/>
  <c r="Q213" i="2"/>
  <c r="P213" i="2"/>
  <c r="O213" i="2"/>
  <c r="X212" i="2"/>
  <c r="W212" i="2"/>
  <c r="V212" i="2"/>
  <c r="Y212" i="2" s="1"/>
  <c r="Z212" i="2" s="1"/>
  <c r="U212" i="2"/>
  <c r="T212" i="2"/>
  <c r="S212" i="2"/>
  <c r="Q212" i="2"/>
  <c r="P212" i="2"/>
  <c r="O212" i="2"/>
  <c r="W211" i="2"/>
  <c r="V211" i="2"/>
  <c r="Y211" i="2" s="1"/>
  <c r="Z211" i="2" s="1"/>
  <c r="U211" i="2"/>
  <c r="T211" i="2"/>
  <c r="S211" i="2"/>
  <c r="Q211" i="2"/>
  <c r="P211" i="2"/>
  <c r="O211" i="2"/>
  <c r="U210" i="2"/>
  <c r="T210" i="2"/>
  <c r="S210" i="2"/>
  <c r="Q210" i="2"/>
  <c r="P210" i="2"/>
  <c r="O210" i="2"/>
  <c r="U209" i="2"/>
  <c r="T209" i="2"/>
  <c r="S209" i="2"/>
  <c r="Q209" i="2"/>
  <c r="P209" i="2"/>
  <c r="O209" i="2"/>
  <c r="W208" i="2"/>
  <c r="V208" i="2"/>
  <c r="U208" i="2"/>
  <c r="T208" i="2"/>
  <c r="S208" i="2"/>
  <c r="Q208" i="2"/>
  <c r="P208" i="2"/>
  <c r="O208" i="2"/>
  <c r="U207" i="2"/>
  <c r="T207" i="2"/>
  <c r="S207" i="2"/>
  <c r="Q207" i="2"/>
  <c r="P207" i="2"/>
  <c r="O207" i="2"/>
  <c r="W206" i="2"/>
  <c r="V206" i="2"/>
  <c r="U206" i="2"/>
  <c r="T206" i="2"/>
  <c r="S206" i="2"/>
  <c r="Q206" i="2"/>
  <c r="P206" i="2"/>
  <c r="O206" i="2"/>
  <c r="W205" i="2"/>
  <c r="V205" i="2"/>
  <c r="U205" i="2"/>
  <c r="T205" i="2"/>
  <c r="S205" i="2"/>
  <c r="Q205" i="2"/>
  <c r="P205" i="2"/>
  <c r="O205" i="2"/>
  <c r="W204" i="2"/>
  <c r="V204" i="2"/>
  <c r="U204" i="2"/>
  <c r="T204" i="2"/>
  <c r="S204" i="2"/>
  <c r="Q204" i="2"/>
  <c r="P204" i="2"/>
  <c r="O204" i="2"/>
  <c r="W203" i="2"/>
  <c r="V203" i="2"/>
  <c r="U203" i="2"/>
  <c r="T203" i="2"/>
  <c r="S203" i="2"/>
  <c r="Q203" i="2"/>
  <c r="P203" i="2"/>
  <c r="O203" i="2"/>
  <c r="U202" i="2"/>
  <c r="T202" i="2"/>
  <c r="V202" i="2" s="1"/>
  <c r="S202" i="2"/>
  <c r="Q202" i="2"/>
  <c r="P202" i="2"/>
  <c r="O202" i="2"/>
  <c r="W201" i="2"/>
  <c r="V201" i="2"/>
  <c r="U201" i="2"/>
  <c r="T201" i="2"/>
  <c r="S201" i="2"/>
  <c r="Q201" i="2"/>
  <c r="P201" i="2"/>
  <c r="O201" i="2"/>
  <c r="U200" i="2"/>
  <c r="T200" i="2"/>
  <c r="S200" i="2"/>
  <c r="Q200" i="2"/>
  <c r="P200" i="2"/>
  <c r="O200" i="2"/>
  <c r="U199" i="2"/>
  <c r="T199" i="2"/>
  <c r="S199" i="2"/>
  <c r="Q199" i="2"/>
  <c r="P199" i="2"/>
  <c r="O199" i="2"/>
  <c r="AA199" i="2" s="1"/>
  <c r="AB199" i="2" s="1"/>
  <c r="W198" i="2"/>
  <c r="V198" i="2"/>
  <c r="Y198" i="2" s="1"/>
  <c r="Z198" i="2" s="1"/>
  <c r="U198" i="2"/>
  <c r="T198" i="2"/>
  <c r="S198" i="2"/>
  <c r="Q198" i="2"/>
  <c r="P198" i="2"/>
  <c r="O198" i="2"/>
  <c r="W197" i="2"/>
  <c r="V197" i="2"/>
  <c r="U197" i="2"/>
  <c r="T197" i="2"/>
  <c r="S197" i="2"/>
  <c r="Q197" i="2"/>
  <c r="P197" i="2"/>
  <c r="O197" i="2"/>
  <c r="W196" i="2"/>
  <c r="V196" i="2"/>
  <c r="X196" i="2" s="1"/>
  <c r="U196" i="2"/>
  <c r="T196" i="2"/>
  <c r="S196" i="2"/>
  <c r="Q196" i="2"/>
  <c r="P196" i="2"/>
  <c r="O196" i="2"/>
  <c r="W195" i="2"/>
  <c r="V195" i="2"/>
  <c r="Y195" i="2" s="1"/>
  <c r="Z195" i="2" s="1"/>
  <c r="U195" i="2"/>
  <c r="T195" i="2"/>
  <c r="S195" i="2"/>
  <c r="Q195" i="2"/>
  <c r="P195" i="2"/>
  <c r="O195" i="2"/>
  <c r="Y194" i="2"/>
  <c r="Z194" i="2" s="1"/>
  <c r="W194" i="2"/>
  <c r="V194" i="2"/>
  <c r="X194" i="2" s="1"/>
  <c r="U194" i="2"/>
  <c r="T194" i="2"/>
  <c r="S194" i="2"/>
  <c r="Q194" i="2"/>
  <c r="P194" i="2"/>
  <c r="O194" i="2"/>
  <c r="W193" i="2"/>
  <c r="V193" i="2"/>
  <c r="Y193" i="2" s="1"/>
  <c r="Z193" i="2" s="1"/>
  <c r="U193" i="2"/>
  <c r="T193" i="2"/>
  <c r="S193" i="2"/>
  <c r="Q193" i="2"/>
  <c r="P193" i="2"/>
  <c r="O193" i="2"/>
  <c r="W192" i="2"/>
  <c r="V192" i="2"/>
  <c r="X192" i="2" s="1"/>
  <c r="U192" i="2"/>
  <c r="T192" i="2"/>
  <c r="S192" i="2"/>
  <c r="Q192" i="2"/>
  <c r="P192" i="2"/>
  <c r="O192" i="2"/>
  <c r="W191" i="2"/>
  <c r="V191" i="2"/>
  <c r="Y191" i="2" s="1"/>
  <c r="Z191" i="2" s="1"/>
  <c r="U191" i="2"/>
  <c r="T191" i="2"/>
  <c r="S191" i="2"/>
  <c r="Q191" i="2"/>
  <c r="P191" i="2"/>
  <c r="O191" i="2"/>
  <c r="W190" i="2"/>
  <c r="V190" i="2"/>
  <c r="Y190" i="2" s="1"/>
  <c r="Z190" i="2" s="1"/>
  <c r="U190" i="2"/>
  <c r="T190" i="2"/>
  <c r="S190" i="2"/>
  <c r="Q190" i="2"/>
  <c r="P190" i="2"/>
  <c r="O190" i="2"/>
  <c r="W189" i="2"/>
  <c r="V189" i="2"/>
  <c r="U189" i="2"/>
  <c r="T189" i="2"/>
  <c r="S189" i="2"/>
  <c r="Q189" i="2"/>
  <c r="P189" i="2"/>
  <c r="O189" i="2"/>
  <c r="W188" i="2"/>
  <c r="V188" i="2"/>
  <c r="U188" i="2"/>
  <c r="T188" i="2"/>
  <c r="S188" i="2"/>
  <c r="Q188" i="2"/>
  <c r="P188" i="2"/>
  <c r="O188" i="2"/>
  <c r="U187" i="2"/>
  <c r="T187" i="2"/>
  <c r="S187" i="2"/>
  <c r="Q187" i="2"/>
  <c r="P187" i="2"/>
  <c r="O187" i="2"/>
  <c r="W186" i="2"/>
  <c r="V186" i="2"/>
  <c r="U186" i="2"/>
  <c r="T186" i="2"/>
  <c r="S186" i="2"/>
  <c r="Q186" i="2"/>
  <c r="P186" i="2"/>
  <c r="O186" i="2"/>
  <c r="U185" i="2"/>
  <c r="T185" i="2"/>
  <c r="S185" i="2"/>
  <c r="Q185" i="2"/>
  <c r="P185" i="2"/>
  <c r="O185" i="2"/>
  <c r="W184" i="2"/>
  <c r="V184" i="2"/>
  <c r="X184" i="2" s="1"/>
  <c r="U184" i="2"/>
  <c r="T184" i="2"/>
  <c r="S184" i="2"/>
  <c r="Q184" i="2"/>
  <c r="P184" i="2"/>
  <c r="O184" i="2"/>
  <c r="U183" i="2"/>
  <c r="T183" i="2"/>
  <c r="V183" i="2" s="1"/>
  <c r="S183" i="2"/>
  <c r="Q183" i="2"/>
  <c r="P183" i="2"/>
  <c r="O183" i="2"/>
  <c r="U182" i="2"/>
  <c r="T182" i="2"/>
  <c r="S182" i="2"/>
  <c r="Q182" i="2"/>
  <c r="P182" i="2"/>
  <c r="O182" i="2"/>
  <c r="U181" i="2"/>
  <c r="T181" i="2"/>
  <c r="S181" i="2"/>
  <c r="Q181" i="2"/>
  <c r="R181" i="2" s="1"/>
  <c r="W181" i="2" s="1"/>
  <c r="P181" i="2"/>
  <c r="O181" i="2"/>
  <c r="W180" i="2"/>
  <c r="V180" i="2"/>
  <c r="Y180" i="2" s="1"/>
  <c r="Z180" i="2" s="1"/>
  <c r="U180" i="2"/>
  <c r="T180" i="2"/>
  <c r="S180" i="2"/>
  <c r="Q180" i="2"/>
  <c r="AA180" i="2" s="1"/>
  <c r="AB180" i="2" s="1"/>
  <c r="P180" i="2"/>
  <c r="O180" i="2"/>
  <c r="Y179" i="2"/>
  <c r="Z179" i="2" s="1"/>
  <c r="W179" i="2"/>
  <c r="V179" i="2"/>
  <c r="X179" i="2" s="1"/>
  <c r="U179" i="2"/>
  <c r="T179" i="2"/>
  <c r="S179" i="2"/>
  <c r="Q179" i="2"/>
  <c r="P179" i="2"/>
  <c r="O179" i="2"/>
  <c r="W178" i="2"/>
  <c r="V178" i="2"/>
  <c r="Y178" i="2" s="1"/>
  <c r="Z178" i="2" s="1"/>
  <c r="U178" i="2"/>
  <c r="T178" i="2"/>
  <c r="S178" i="2"/>
  <c r="Q178" i="2"/>
  <c r="P178" i="2"/>
  <c r="O178" i="2"/>
  <c r="W177" i="2"/>
  <c r="V177" i="2"/>
  <c r="X177" i="2" s="1"/>
  <c r="U177" i="2"/>
  <c r="T177" i="2"/>
  <c r="S177" i="2"/>
  <c r="Q177" i="2"/>
  <c r="P177" i="2"/>
  <c r="O177" i="2"/>
  <c r="W176" i="2"/>
  <c r="V176" i="2"/>
  <c r="Y176" i="2" s="1"/>
  <c r="Z176" i="2" s="1"/>
  <c r="U176" i="2"/>
  <c r="T176" i="2"/>
  <c r="S176" i="2"/>
  <c r="Q176" i="2"/>
  <c r="P176" i="2"/>
  <c r="O176" i="2"/>
  <c r="W175" i="2"/>
  <c r="V175" i="2"/>
  <c r="Y175" i="2" s="1"/>
  <c r="Z175" i="2" s="1"/>
  <c r="U175" i="2"/>
  <c r="T175" i="2"/>
  <c r="S175" i="2"/>
  <c r="Q175" i="2"/>
  <c r="P175" i="2"/>
  <c r="O175" i="2"/>
  <c r="W174" i="2"/>
  <c r="V174" i="2"/>
  <c r="U174" i="2"/>
  <c r="T174" i="2"/>
  <c r="S174" i="2"/>
  <c r="Q174" i="2"/>
  <c r="P174" i="2"/>
  <c r="O174" i="2"/>
  <c r="W173" i="2"/>
  <c r="V173" i="2"/>
  <c r="U173" i="2"/>
  <c r="T173" i="2"/>
  <c r="S173" i="2"/>
  <c r="Q173" i="2"/>
  <c r="P173" i="2"/>
  <c r="O173" i="2"/>
  <c r="Z172" i="2"/>
  <c r="X172" i="2"/>
  <c r="W172" i="2"/>
  <c r="V172" i="2"/>
  <c r="Y172" i="2" s="1"/>
  <c r="U172" i="2"/>
  <c r="T172" i="2"/>
  <c r="S172" i="2"/>
  <c r="Q172" i="2"/>
  <c r="P172" i="2"/>
  <c r="O172" i="2"/>
  <c r="W171" i="2"/>
  <c r="V171" i="2"/>
  <c r="U171" i="2"/>
  <c r="T171" i="2"/>
  <c r="S171" i="2"/>
  <c r="Q171" i="2"/>
  <c r="P171" i="2"/>
  <c r="O171" i="2"/>
  <c r="U170" i="2"/>
  <c r="T170" i="2"/>
  <c r="S170" i="2"/>
  <c r="Q170" i="2"/>
  <c r="P170" i="2"/>
  <c r="O170" i="2"/>
  <c r="W169" i="2"/>
  <c r="V169" i="2"/>
  <c r="U169" i="2"/>
  <c r="T169" i="2"/>
  <c r="S169" i="2"/>
  <c r="Q169" i="2"/>
  <c r="P169" i="2"/>
  <c r="O169" i="2"/>
  <c r="U168" i="2"/>
  <c r="T168" i="2"/>
  <c r="S168" i="2"/>
  <c r="Q168" i="2"/>
  <c r="P168" i="2"/>
  <c r="O168" i="2"/>
  <c r="W167" i="2"/>
  <c r="V167" i="2"/>
  <c r="X167" i="2" s="1"/>
  <c r="U167" i="2"/>
  <c r="T167" i="2"/>
  <c r="S167" i="2"/>
  <c r="Q167" i="2"/>
  <c r="P167" i="2"/>
  <c r="O167" i="2"/>
  <c r="U166" i="2"/>
  <c r="T166" i="2"/>
  <c r="S166" i="2"/>
  <c r="Q166" i="2"/>
  <c r="P166" i="2"/>
  <c r="O166" i="2"/>
  <c r="U165" i="2"/>
  <c r="V165" i="2" s="1"/>
  <c r="T165" i="2"/>
  <c r="S165" i="2"/>
  <c r="Q165" i="2"/>
  <c r="P165" i="2"/>
  <c r="O165" i="2"/>
  <c r="X164" i="2"/>
  <c r="W164" i="2"/>
  <c r="V164" i="2"/>
  <c r="Y164" i="2" s="1"/>
  <c r="Z164" i="2" s="1"/>
  <c r="U164" i="2"/>
  <c r="T164" i="2"/>
  <c r="S164" i="2"/>
  <c r="Q164" i="2"/>
  <c r="P164" i="2"/>
  <c r="O164" i="2"/>
  <c r="W163" i="2"/>
  <c r="V163" i="2"/>
  <c r="X163" i="2" s="1"/>
  <c r="U163" i="2"/>
  <c r="T163" i="2"/>
  <c r="S163" i="2"/>
  <c r="Q163" i="2"/>
  <c r="P163" i="2"/>
  <c r="O163" i="2"/>
  <c r="X162" i="2"/>
  <c r="W162" i="2"/>
  <c r="V162" i="2"/>
  <c r="Y162" i="2" s="1"/>
  <c r="Z162" i="2" s="1"/>
  <c r="U162" i="2"/>
  <c r="T162" i="2"/>
  <c r="S162" i="2"/>
  <c r="Q162" i="2"/>
  <c r="P162" i="2"/>
  <c r="O162" i="2"/>
  <c r="W161" i="2"/>
  <c r="V161" i="2"/>
  <c r="X161" i="2" s="1"/>
  <c r="U161" i="2"/>
  <c r="T161" i="2"/>
  <c r="S161" i="2"/>
  <c r="Q161" i="2"/>
  <c r="P161" i="2"/>
  <c r="O161" i="2"/>
  <c r="W160" i="2"/>
  <c r="V160" i="2"/>
  <c r="Y160" i="2" s="1"/>
  <c r="Z160" i="2" s="1"/>
  <c r="U160" i="2"/>
  <c r="T160" i="2"/>
  <c r="S160" i="2"/>
  <c r="Q160" i="2"/>
  <c r="P160" i="2"/>
  <c r="O160" i="2"/>
  <c r="U159" i="2"/>
  <c r="T159" i="2"/>
  <c r="S159" i="2"/>
  <c r="Q159" i="2"/>
  <c r="P159" i="2"/>
  <c r="O159" i="2"/>
  <c r="W158" i="2"/>
  <c r="V158" i="2"/>
  <c r="X158" i="2" s="1"/>
  <c r="U158" i="2"/>
  <c r="T158" i="2"/>
  <c r="S158" i="2"/>
  <c r="Q158" i="2"/>
  <c r="P158" i="2"/>
  <c r="O158" i="2"/>
  <c r="U157" i="2"/>
  <c r="T157" i="2"/>
  <c r="S157" i="2"/>
  <c r="Q157" i="2"/>
  <c r="P157" i="2"/>
  <c r="O157" i="2"/>
  <c r="W156" i="2"/>
  <c r="V156" i="2"/>
  <c r="U156" i="2"/>
  <c r="T156" i="2"/>
  <c r="S156" i="2"/>
  <c r="Q156" i="2"/>
  <c r="P156" i="2"/>
  <c r="O156" i="2"/>
  <c r="Y155" i="2"/>
  <c r="Z155" i="2" s="1"/>
  <c r="W155" i="2"/>
  <c r="V155" i="2"/>
  <c r="X155" i="2" s="1"/>
  <c r="U155" i="2"/>
  <c r="T155" i="2"/>
  <c r="S155" i="2"/>
  <c r="Q155" i="2"/>
  <c r="P155" i="2"/>
  <c r="O155" i="2"/>
  <c r="U154" i="2"/>
  <c r="T154" i="2"/>
  <c r="S154" i="2"/>
  <c r="Q154" i="2"/>
  <c r="P154" i="2"/>
  <c r="O154" i="2"/>
  <c r="U153" i="2"/>
  <c r="T153" i="2"/>
  <c r="S153" i="2"/>
  <c r="Q153" i="2"/>
  <c r="P153" i="2"/>
  <c r="O153" i="2"/>
  <c r="U152" i="2"/>
  <c r="T152" i="2"/>
  <c r="S152" i="2"/>
  <c r="Q152" i="2"/>
  <c r="P152" i="2"/>
  <c r="O152" i="2"/>
  <c r="U151" i="2"/>
  <c r="T151" i="2"/>
  <c r="S151" i="2"/>
  <c r="Q151" i="2"/>
  <c r="P151" i="2"/>
  <c r="O151" i="2"/>
  <c r="U150" i="2"/>
  <c r="V150" i="2" s="1"/>
  <c r="T150" i="2"/>
  <c r="S150" i="2"/>
  <c r="Q150" i="2"/>
  <c r="P150" i="2"/>
  <c r="O150" i="2"/>
  <c r="X149" i="2"/>
  <c r="W149" i="2"/>
  <c r="V149" i="2"/>
  <c r="Y149" i="2" s="1"/>
  <c r="Z149" i="2" s="1"/>
  <c r="U149" i="2"/>
  <c r="T149" i="2"/>
  <c r="S149" i="2"/>
  <c r="Q149" i="2"/>
  <c r="P149" i="2"/>
  <c r="O149" i="2"/>
  <c r="AA149" i="2" s="1"/>
  <c r="AB149" i="2" s="1"/>
  <c r="W148" i="2"/>
  <c r="V148" i="2"/>
  <c r="X148" i="2" s="1"/>
  <c r="U148" i="2"/>
  <c r="T148" i="2"/>
  <c r="S148" i="2"/>
  <c r="Q148" i="2"/>
  <c r="P148" i="2"/>
  <c r="O148" i="2"/>
  <c r="W147" i="2"/>
  <c r="V147" i="2"/>
  <c r="Y147" i="2" s="1"/>
  <c r="Z147" i="2" s="1"/>
  <c r="U147" i="2"/>
  <c r="T147" i="2"/>
  <c r="S147" i="2"/>
  <c r="Q147" i="2"/>
  <c r="P147" i="2"/>
  <c r="O147" i="2"/>
  <c r="X146" i="2"/>
  <c r="W146" i="2"/>
  <c r="V146" i="2"/>
  <c r="Y146" i="2" s="1"/>
  <c r="Z146" i="2" s="1"/>
  <c r="U146" i="2"/>
  <c r="T146" i="2"/>
  <c r="S146" i="2"/>
  <c r="Q146" i="2"/>
  <c r="P146" i="2"/>
  <c r="O146" i="2"/>
  <c r="W145" i="2"/>
  <c r="V145" i="2"/>
  <c r="Y145" i="2" s="1"/>
  <c r="Z145" i="2" s="1"/>
  <c r="U145" i="2"/>
  <c r="T145" i="2"/>
  <c r="S145" i="2"/>
  <c r="Q145" i="2"/>
  <c r="P145" i="2"/>
  <c r="O145" i="2"/>
  <c r="W144" i="2"/>
  <c r="V144" i="2"/>
  <c r="X144" i="2" s="1"/>
  <c r="U144" i="2"/>
  <c r="T144" i="2"/>
  <c r="S144" i="2"/>
  <c r="Q144" i="2"/>
  <c r="P144" i="2"/>
  <c r="O144" i="2"/>
  <c r="W143" i="2"/>
  <c r="V143" i="2"/>
  <c r="Y143" i="2" s="1"/>
  <c r="Z143" i="2" s="1"/>
  <c r="U143" i="2"/>
  <c r="T143" i="2"/>
  <c r="S143" i="2"/>
  <c r="Q143" i="2"/>
  <c r="AA143" i="2" s="1"/>
  <c r="AB143" i="2" s="1"/>
  <c r="P143" i="2"/>
  <c r="O143" i="2"/>
  <c r="X142" i="2"/>
  <c r="W142" i="2"/>
  <c r="V142" i="2"/>
  <c r="Y142" i="2" s="1"/>
  <c r="Z142" i="2" s="1"/>
  <c r="U142" i="2"/>
  <c r="T142" i="2"/>
  <c r="S142" i="2"/>
  <c r="Q142" i="2"/>
  <c r="P142" i="2"/>
  <c r="O142" i="2"/>
  <c r="W141" i="2"/>
  <c r="V141" i="2"/>
  <c r="X141" i="2" s="1"/>
  <c r="U141" i="2"/>
  <c r="T141" i="2"/>
  <c r="S141" i="2"/>
  <c r="Q141" i="2"/>
  <c r="P141" i="2"/>
  <c r="O141" i="2"/>
  <c r="W140" i="2"/>
  <c r="V140" i="2"/>
  <c r="X140" i="2" s="1"/>
  <c r="U140" i="2"/>
  <c r="T140" i="2"/>
  <c r="S140" i="2"/>
  <c r="Q140" i="2"/>
  <c r="P140" i="2"/>
  <c r="O140" i="2"/>
  <c r="U139" i="2"/>
  <c r="T139" i="2"/>
  <c r="S139" i="2"/>
  <c r="V139" i="2" s="1"/>
  <c r="Q139" i="2"/>
  <c r="P139" i="2"/>
  <c r="O139" i="2"/>
  <c r="U138" i="2"/>
  <c r="T138" i="2"/>
  <c r="S138" i="2"/>
  <c r="Q138" i="2"/>
  <c r="P138" i="2"/>
  <c r="O138" i="2"/>
  <c r="U137" i="2"/>
  <c r="T137" i="2"/>
  <c r="V137" i="2" s="1"/>
  <c r="S137" i="2"/>
  <c r="Q137" i="2"/>
  <c r="P137" i="2"/>
  <c r="O137" i="2"/>
  <c r="U136" i="2"/>
  <c r="T136" i="2"/>
  <c r="S136" i="2"/>
  <c r="Q136" i="2"/>
  <c r="P136" i="2"/>
  <c r="O136" i="2"/>
  <c r="U135" i="2"/>
  <c r="T135" i="2"/>
  <c r="S135" i="2"/>
  <c r="Q135" i="2"/>
  <c r="P135" i="2"/>
  <c r="O135" i="2"/>
  <c r="U134" i="2"/>
  <c r="T134" i="2"/>
  <c r="S134" i="2"/>
  <c r="Q134" i="2"/>
  <c r="P134" i="2"/>
  <c r="O134" i="2"/>
  <c r="U133" i="2"/>
  <c r="T133" i="2"/>
  <c r="S133" i="2"/>
  <c r="Q133" i="2"/>
  <c r="P133" i="2"/>
  <c r="O133" i="2"/>
  <c r="U132" i="2"/>
  <c r="T132" i="2"/>
  <c r="S132" i="2"/>
  <c r="Q132" i="2"/>
  <c r="P132" i="2"/>
  <c r="O132" i="2"/>
  <c r="U131" i="2"/>
  <c r="T131" i="2"/>
  <c r="S131" i="2"/>
  <c r="Q131" i="2"/>
  <c r="P131" i="2"/>
  <c r="O131" i="2"/>
  <c r="U130" i="2"/>
  <c r="T130" i="2"/>
  <c r="S130" i="2"/>
  <c r="Q130" i="2"/>
  <c r="P130" i="2"/>
  <c r="O130" i="2"/>
  <c r="V129" i="2"/>
  <c r="U129" i="2"/>
  <c r="T129" i="2"/>
  <c r="S129" i="2"/>
  <c r="Q129" i="2"/>
  <c r="P129" i="2"/>
  <c r="R129" i="2" s="1"/>
  <c r="W129" i="2" s="1"/>
  <c r="O129" i="2"/>
  <c r="U128" i="2"/>
  <c r="V128" i="2" s="1"/>
  <c r="T128" i="2"/>
  <c r="S128" i="2"/>
  <c r="Q128" i="2"/>
  <c r="P128" i="2"/>
  <c r="O128" i="2"/>
  <c r="U127" i="2"/>
  <c r="T127" i="2"/>
  <c r="S127" i="2"/>
  <c r="Q127" i="2"/>
  <c r="P127" i="2"/>
  <c r="O127" i="2"/>
  <c r="U126" i="2"/>
  <c r="T126" i="2"/>
  <c r="S126" i="2"/>
  <c r="Q126" i="2"/>
  <c r="P126" i="2"/>
  <c r="O126" i="2"/>
  <c r="U125" i="2"/>
  <c r="T125" i="2"/>
  <c r="S125" i="2"/>
  <c r="Q125" i="2"/>
  <c r="P125" i="2"/>
  <c r="O125" i="2"/>
  <c r="U124" i="2"/>
  <c r="T124" i="2"/>
  <c r="S124" i="2"/>
  <c r="Q124" i="2"/>
  <c r="P124" i="2"/>
  <c r="O124" i="2"/>
  <c r="U123" i="2"/>
  <c r="T123" i="2"/>
  <c r="S123" i="2"/>
  <c r="Q123" i="2"/>
  <c r="P123" i="2"/>
  <c r="O123" i="2"/>
  <c r="U122" i="2"/>
  <c r="T122" i="2"/>
  <c r="S122" i="2"/>
  <c r="Q122" i="2"/>
  <c r="P122" i="2"/>
  <c r="O122" i="2"/>
  <c r="U121" i="2"/>
  <c r="T121" i="2"/>
  <c r="S121" i="2"/>
  <c r="V121" i="2" s="1"/>
  <c r="R121" i="2"/>
  <c r="W121" i="2" s="1"/>
  <c r="Q121" i="2"/>
  <c r="P121" i="2"/>
  <c r="O121" i="2"/>
  <c r="U120" i="2"/>
  <c r="T120" i="2"/>
  <c r="S120" i="2"/>
  <c r="Q120" i="2"/>
  <c r="P120" i="2"/>
  <c r="O120" i="2"/>
  <c r="U119" i="2"/>
  <c r="V119" i="2" s="1"/>
  <c r="T119" i="2"/>
  <c r="S119" i="2"/>
  <c r="Q119" i="2"/>
  <c r="P119" i="2"/>
  <c r="O119" i="2"/>
  <c r="V118" i="2"/>
  <c r="U118" i="2"/>
  <c r="T118" i="2"/>
  <c r="S118" i="2"/>
  <c r="Q118" i="2"/>
  <c r="P118" i="2"/>
  <c r="O118" i="2"/>
  <c r="U117" i="2"/>
  <c r="T117" i="2"/>
  <c r="S117" i="2"/>
  <c r="Q117" i="2"/>
  <c r="P117" i="2"/>
  <c r="O117" i="2"/>
  <c r="U116" i="2"/>
  <c r="T116" i="2"/>
  <c r="S116" i="2"/>
  <c r="Q116" i="2"/>
  <c r="P116" i="2"/>
  <c r="O116" i="2"/>
  <c r="U115" i="2"/>
  <c r="T115" i="2"/>
  <c r="S115" i="2"/>
  <c r="Q115" i="2"/>
  <c r="P115" i="2"/>
  <c r="O115" i="2"/>
  <c r="U114" i="2"/>
  <c r="T114" i="2"/>
  <c r="S114" i="2"/>
  <c r="Q114" i="2"/>
  <c r="P114" i="2"/>
  <c r="O114" i="2"/>
  <c r="AA113" i="2"/>
  <c r="AB113" i="2" s="1"/>
  <c r="U113" i="2"/>
  <c r="T113" i="2"/>
  <c r="S113" i="2"/>
  <c r="Q113" i="2"/>
  <c r="P113" i="2"/>
  <c r="O113" i="2"/>
  <c r="U112" i="2"/>
  <c r="T112" i="2"/>
  <c r="S112" i="2"/>
  <c r="Q112" i="2"/>
  <c r="P112" i="2"/>
  <c r="O112" i="2"/>
  <c r="U111" i="2"/>
  <c r="T111" i="2"/>
  <c r="S111" i="2"/>
  <c r="Q111" i="2"/>
  <c r="P111" i="2"/>
  <c r="O111" i="2"/>
  <c r="U110" i="2"/>
  <c r="T110" i="2"/>
  <c r="S110" i="2"/>
  <c r="Q110" i="2"/>
  <c r="P110" i="2"/>
  <c r="O110" i="2"/>
  <c r="U109" i="2"/>
  <c r="T109" i="2"/>
  <c r="S109" i="2"/>
  <c r="Q109" i="2"/>
  <c r="P109" i="2"/>
  <c r="O109" i="2"/>
  <c r="U108" i="2"/>
  <c r="T108" i="2"/>
  <c r="V108" i="2" s="1"/>
  <c r="S108" i="2"/>
  <c r="Q108" i="2"/>
  <c r="P108" i="2"/>
  <c r="O108" i="2"/>
  <c r="U107" i="2"/>
  <c r="T107" i="2"/>
  <c r="S107" i="2"/>
  <c r="V107" i="2" s="1"/>
  <c r="Q107" i="2"/>
  <c r="P107" i="2"/>
  <c r="O107" i="2"/>
  <c r="U106" i="2"/>
  <c r="T106" i="2"/>
  <c r="S106" i="2"/>
  <c r="Q106" i="2"/>
  <c r="P106" i="2"/>
  <c r="O106" i="2"/>
  <c r="U105" i="2"/>
  <c r="T105" i="2"/>
  <c r="V105" i="2" s="1"/>
  <c r="S105" i="2"/>
  <c r="Q105" i="2"/>
  <c r="P105" i="2"/>
  <c r="O105" i="2"/>
  <c r="U104" i="2"/>
  <c r="T104" i="2"/>
  <c r="S104" i="2"/>
  <c r="Q104" i="2"/>
  <c r="P104" i="2"/>
  <c r="O104" i="2"/>
  <c r="U103" i="2"/>
  <c r="T103" i="2"/>
  <c r="S103" i="2"/>
  <c r="Q103" i="2"/>
  <c r="P103" i="2"/>
  <c r="O103" i="2"/>
  <c r="U102" i="2"/>
  <c r="T102" i="2"/>
  <c r="S102" i="2"/>
  <c r="Q102" i="2"/>
  <c r="P102" i="2"/>
  <c r="O102" i="2"/>
  <c r="U101" i="2"/>
  <c r="T101" i="2"/>
  <c r="S101" i="2"/>
  <c r="Q101" i="2"/>
  <c r="P101" i="2"/>
  <c r="O101" i="2"/>
  <c r="U100" i="2"/>
  <c r="T100" i="2"/>
  <c r="S100" i="2"/>
  <c r="Q100" i="2"/>
  <c r="P100" i="2"/>
  <c r="O100" i="2"/>
  <c r="U99" i="2"/>
  <c r="T99" i="2"/>
  <c r="S99" i="2"/>
  <c r="V99" i="2" s="1"/>
  <c r="Q99" i="2"/>
  <c r="P99" i="2"/>
  <c r="O99" i="2"/>
  <c r="U98" i="2"/>
  <c r="V98" i="2" s="1"/>
  <c r="T98" i="2"/>
  <c r="S98" i="2"/>
  <c r="Q98" i="2"/>
  <c r="P98" i="2"/>
  <c r="O98" i="2"/>
  <c r="U97" i="2"/>
  <c r="T97" i="2"/>
  <c r="S97" i="2"/>
  <c r="Q97" i="2"/>
  <c r="P97" i="2"/>
  <c r="O97" i="2"/>
  <c r="R97" i="2" s="1"/>
  <c r="W97" i="2" s="1"/>
  <c r="U96" i="2"/>
  <c r="T96" i="2"/>
  <c r="S96" i="2"/>
  <c r="Q96" i="2"/>
  <c r="P96" i="2"/>
  <c r="O96" i="2"/>
  <c r="U95" i="2"/>
  <c r="T95" i="2"/>
  <c r="S95" i="2"/>
  <c r="V95" i="2" s="1"/>
  <c r="Q95" i="2"/>
  <c r="P95" i="2"/>
  <c r="O95" i="2"/>
  <c r="U94" i="2"/>
  <c r="T94" i="2"/>
  <c r="S94" i="2"/>
  <c r="Q94" i="2"/>
  <c r="P94" i="2"/>
  <c r="O94" i="2"/>
  <c r="U93" i="2"/>
  <c r="T93" i="2"/>
  <c r="S93" i="2"/>
  <c r="Q93" i="2"/>
  <c r="P93" i="2"/>
  <c r="O93" i="2"/>
  <c r="R93" i="2" s="1"/>
  <c r="W93" i="2" s="1"/>
  <c r="U92" i="2"/>
  <c r="T92" i="2"/>
  <c r="S92" i="2"/>
  <c r="Q92" i="2"/>
  <c r="P92" i="2"/>
  <c r="O92" i="2"/>
  <c r="U91" i="2"/>
  <c r="T91" i="2"/>
  <c r="S91" i="2"/>
  <c r="Q91" i="2"/>
  <c r="P91" i="2"/>
  <c r="O91" i="2"/>
  <c r="U90" i="2"/>
  <c r="T90" i="2"/>
  <c r="S90" i="2"/>
  <c r="Q90" i="2"/>
  <c r="P90" i="2"/>
  <c r="O90" i="2"/>
  <c r="U89" i="2"/>
  <c r="T89" i="2"/>
  <c r="S89" i="2"/>
  <c r="Q89" i="2"/>
  <c r="P89" i="2"/>
  <c r="O89" i="2"/>
  <c r="R89" i="2" s="1"/>
  <c r="W89" i="2" s="1"/>
  <c r="U88" i="2"/>
  <c r="T88" i="2"/>
  <c r="S88" i="2"/>
  <c r="Q88" i="2"/>
  <c r="P88" i="2"/>
  <c r="O88" i="2"/>
  <c r="U87" i="2"/>
  <c r="T87" i="2"/>
  <c r="S87" i="2"/>
  <c r="Q87" i="2"/>
  <c r="P87" i="2"/>
  <c r="O87" i="2"/>
  <c r="U86" i="2"/>
  <c r="T86" i="2"/>
  <c r="S86" i="2"/>
  <c r="Q86" i="2"/>
  <c r="P86" i="2"/>
  <c r="O86" i="2"/>
  <c r="U85" i="2"/>
  <c r="T85" i="2"/>
  <c r="S85" i="2"/>
  <c r="Q85" i="2"/>
  <c r="P85" i="2"/>
  <c r="O85" i="2"/>
  <c r="U84" i="2"/>
  <c r="T84" i="2"/>
  <c r="S84" i="2"/>
  <c r="Q84" i="2"/>
  <c r="P84" i="2"/>
  <c r="O84" i="2"/>
  <c r="U83" i="2"/>
  <c r="T83" i="2"/>
  <c r="S83" i="2"/>
  <c r="Q83" i="2"/>
  <c r="P83" i="2"/>
  <c r="O83" i="2"/>
  <c r="U82" i="2"/>
  <c r="T82" i="2"/>
  <c r="S82" i="2"/>
  <c r="Q82" i="2"/>
  <c r="P82" i="2"/>
  <c r="O82" i="2"/>
  <c r="U81" i="2"/>
  <c r="T81" i="2"/>
  <c r="S81" i="2"/>
  <c r="Q81" i="2"/>
  <c r="P81" i="2"/>
  <c r="O81" i="2"/>
  <c r="U80" i="2"/>
  <c r="T80" i="2"/>
  <c r="S80" i="2"/>
  <c r="Q80" i="2"/>
  <c r="P80" i="2"/>
  <c r="O80" i="2"/>
  <c r="U79" i="2"/>
  <c r="T79" i="2"/>
  <c r="S79" i="2"/>
  <c r="V79" i="2" s="1"/>
  <c r="Q79" i="2"/>
  <c r="P79" i="2"/>
  <c r="O79" i="2"/>
  <c r="U78" i="2"/>
  <c r="T78" i="2"/>
  <c r="S78" i="2"/>
  <c r="Q78" i="2"/>
  <c r="P78" i="2"/>
  <c r="O78" i="2"/>
  <c r="U77" i="2"/>
  <c r="T77" i="2"/>
  <c r="S77" i="2"/>
  <c r="Q77" i="2"/>
  <c r="P77" i="2"/>
  <c r="O77" i="2"/>
  <c r="U76" i="2"/>
  <c r="T76" i="2"/>
  <c r="S76" i="2"/>
  <c r="Q76" i="2"/>
  <c r="P76" i="2"/>
  <c r="O76" i="2"/>
  <c r="U75" i="2"/>
  <c r="T75" i="2"/>
  <c r="S75" i="2"/>
  <c r="V75" i="2" s="1"/>
  <c r="Q75" i="2"/>
  <c r="P75" i="2"/>
  <c r="O75" i="2"/>
  <c r="U74" i="2"/>
  <c r="T74" i="2"/>
  <c r="S74" i="2"/>
  <c r="Q74" i="2"/>
  <c r="P74" i="2"/>
  <c r="R74" i="2" s="1"/>
  <c r="W74" i="2" s="1"/>
  <c r="O74" i="2"/>
  <c r="U73" i="2"/>
  <c r="T73" i="2"/>
  <c r="S73" i="2"/>
  <c r="Q73" i="2"/>
  <c r="P73" i="2"/>
  <c r="O73" i="2"/>
  <c r="R73" i="2" s="1"/>
  <c r="W73" i="2" s="1"/>
  <c r="U72" i="2"/>
  <c r="T72" i="2"/>
  <c r="S72" i="2"/>
  <c r="Q72" i="2"/>
  <c r="P72" i="2"/>
  <c r="O72" i="2"/>
  <c r="U71" i="2"/>
  <c r="T71" i="2"/>
  <c r="S71" i="2"/>
  <c r="V71" i="2" s="1"/>
  <c r="Q71" i="2"/>
  <c r="P71" i="2"/>
  <c r="O71" i="2"/>
  <c r="U70" i="2"/>
  <c r="T70" i="2"/>
  <c r="S70" i="2"/>
  <c r="Q70" i="2"/>
  <c r="P70" i="2"/>
  <c r="R70" i="2" s="1"/>
  <c r="W70" i="2" s="1"/>
  <c r="O70" i="2"/>
  <c r="U69" i="2"/>
  <c r="T69" i="2"/>
  <c r="S69" i="2"/>
  <c r="Q69" i="2"/>
  <c r="P69" i="2"/>
  <c r="O69" i="2"/>
  <c r="R69" i="2" s="1"/>
  <c r="W69" i="2" s="1"/>
  <c r="U68" i="2"/>
  <c r="T68" i="2"/>
  <c r="S68" i="2"/>
  <c r="Q68" i="2"/>
  <c r="P68" i="2"/>
  <c r="O68" i="2"/>
  <c r="U67" i="2"/>
  <c r="T67" i="2"/>
  <c r="S67" i="2"/>
  <c r="V67" i="2" s="1"/>
  <c r="Q67" i="2"/>
  <c r="P67" i="2"/>
  <c r="O67" i="2"/>
  <c r="U66" i="2"/>
  <c r="T66" i="2"/>
  <c r="S66" i="2"/>
  <c r="Q66" i="2"/>
  <c r="P66" i="2"/>
  <c r="R66" i="2" s="1"/>
  <c r="W66" i="2" s="1"/>
  <c r="O66" i="2"/>
  <c r="U65" i="2"/>
  <c r="T65" i="2"/>
  <c r="S65" i="2"/>
  <c r="Q65" i="2"/>
  <c r="P65" i="2"/>
  <c r="O65" i="2"/>
  <c r="R65" i="2" s="1"/>
  <c r="W65" i="2" s="1"/>
  <c r="U64" i="2"/>
  <c r="T64" i="2"/>
  <c r="S64" i="2"/>
  <c r="Q64" i="2"/>
  <c r="P64" i="2"/>
  <c r="R64" i="2" s="1"/>
  <c r="W64" i="2" s="1"/>
  <c r="O64" i="2"/>
  <c r="U63" i="2"/>
  <c r="T63" i="2"/>
  <c r="S63" i="2"/>
  <c r="V63" i="2" s="1"/>
  <c r="Q63" i="2"/>
  <c r="P63" i="2"/>
  <c r="O63" i="2"/>
  <c r="U62" i="2"/>
  <c r="T62" i="2"/>
  <c r="S62" i="2"/>
  <c r="Q62" i="2"/>
  <c r="P62" i="2"/>
  <c r="R62" i="2" s="1"/>
  <c r="W62" i="2" s="1"/>
  <c r="O62" i="2"/>
  <c r="U61" i="2"/>
  <c r="T61" i="2"/>
  <c r="S61" i="2"/>
  <c r="Q61" i="2"/>
  <c r="P61" i="2"/>
  <c r="O61" i="2"/>
  <c r="R61" i="2" s="1"/>
  <c r="W61" i="2" s="1"/>
  <c r="U60" i="2"/>
  <c r="T60" i="2"/>
  <c r="S60" i="2"/>
  <c r="Q60" i="2"/>
  <c r="P60" i="2"/>
  <c r="R60" i="2" s="1"/>
  <c r="W60" i="2" s="1"/>
  <c r="O60" i="2"/>
  <c r="U59" i="2"/>
  <c r="T59" i="2"/>
  <c r="S59" i="2"/>
  <c r="Q59" i="2"/>
  <c r="P59" i="2"/>
  <c r="O59" i="2"/>
  <c r="U58" i="2"/>
  <c r="T58" i="2"/>
  <c r="S58" i="2"/>
  <c r="Q58" i="2"/>
  <c r="P58" i="2"/>
  <c r="O58" i="2"/>
  <c r="U57" i="2"/>
  <c r="T57" i="2"/>
  <c r="S57" i="2"/>
  <c r="Q57" i="2"/>
  <c r="P57" i="2"/>
  <c r="O57" i="2"/>
  <c r="R57" i="2" s="1"/>
  <c r="W57" i="2" s="1"/>
  <c r="U56" i="2"/>
  <c r="T56" i="2"/>
  <c r="S56" i="2"/>
  <c r="Q56" i="2"/>
  <c r="P56" i="2"/>
  <c r="O56" i="2"/>
  <c r="U55" i="2"/>
  <c r="T55" i="2"/>
  <c r="S55" i="2"/>
  <c r="Q55" i="2"/>
  <c r="P55" i="2"/>
  <c r="O55" i="2"/>
  <c r="U54" i="2"/>
  <c r="T54" i="2"/>
  <c r="S54" i="2"/>
  <c r="Q54" i="2"/>
  <c r="P54" i="2"/>
  <c r="O54" i="2"/>
  <c r="U53" i="2"/>
  <c r="T53" i="2"/>
  <c r="S53" i="2"/>
  <c r="Q53" i="2"/>
  <c r="P53" i="2"/>
  <c r="O53" i="2"/>
  <c r="R53" i="2" s="1"/>
  <c r="W53" i="2" s="1"/>
  <c r="U52" i="2"/>
  <c r="T52" i="2"/>
  <c r="S52" i="2"/>
  <c r="Q52" i="2"/>
  <c r="P52" i="2"/>
  <c r="O52" i="2"/>
  <c r="U51" i="2"/>
  <c r="T51" i="2"/>
  <c r="S51" i="2"/>
  <c r="Q51" i="2"/>
  <c r="P51" i="2"/>
  <c r="O51" i="2"/>
  <c r="U50" i="2"/>
  <c r="T50" i="2"/>
  <c r="S50" i="2"/>
  <c r="Q50" i="2"/>
  <c r="P50" i="2"/>
  <c r="O50" i="2"/>
  <c r="U49" i="2"/>
  <c r="T49" i="2"/>
  <c r="S49" i="2"/>
  <c r="Q49" i="2"/>
  <c r="P49" i="2"/>
  <c r="O49" i="2"/>
  <c r="R49" i="2" s="1"/>
  <c r="W49" i="2" s="1"/>
  <c r="U48" i="2"/>
  <c r="T48" i="2"/>
  <c r="S48" i="2"/>
  <c r="Q48" i="2"/>
  <c r="P48" i="2"/>
  <c r="O48" i="2"/>
  <c r="U47" i="2"/>
  <c r="T47" i="2"/>
  <c r="S47" i="2"/>
  <c r="Q47" i="2"/>
  <c r="P47" i="2"/>
  <c r="O47" i="2"/>
  <c r="U46" i="2"/>
  <c r="T46" i="2"/>
  <c r="S46" i="2"/>
  <c r="Q46" i="2"/>
  <c r="P46" i="2"/>
  <c r="O46" i="2"/>
  <c r="U45" i="2"/>
  <c r="T45" i="2"/>
  <c r="S45" i="2"/>
  <c r="Q45" i="2"/>
  <c r="P45" i="2"/>
  <c r="O45" i="2"/>
  <c r="R45" i="2" s="1"/>
  <c r="W45" i="2" s="1"/>
  <c r="U44" i="2"/>
  <c r="T44" i="2"/>
  <c r="S44" i="2"/>
  <c r="Q44" i="2"/>
  <c r="P44" i="2"/>
  <c r="O44" i="2"/>
  <c r="U43" i="2"/>
  <c r="T43" i="2"/>
  <c r="S43" i="2"/>
  <c r="Q43" i="2"/>
  <c r="P43" i="2"/>
  <c r="O43" i="2"/>
  <c r="U42" i="2"/>
  <c r="T42" i="2"/>
  <c r="S42" i="2"/>
  <c r="Q42" i="2"/>
  <c r="P42" i="2"/>
  <c r="O42" i="2"/>
  <c r="U41" i="2"/>
  <c r="T41" i="2"/>
  <c r="S41" i="2"/>
  <c r="Q41" i="2"/>
  <c r="P41" i="2"/>
  <c r="O41" i="2"/>
  <c r="R41" i="2" s="1"/>
  <c r="W41" i="2" s="1"/>
  <c r="U40" i="2"/>
  <c r="T40" i="2"/>
  <c r="S40" i="2"/>
  <c r="Q40" i="2"/>
  <c r="P40" i="2"/>
  <c r="O40" i="2"/>
  <c r="U39" i="2"/>
  <c r="T39" i="2"/>
  <c r="S39" i="2"/>
  <c r="Q39" i="2"/>
  <c r="P39" i="2"/>
  <c r="O39" i="2"/>
  <c r="U38" i="2"/>
  <c r="T38" i="2"/>
  <c r="S38" i="2"/>
  <c r="Q38" i="2"/>
  <c r="P38" i="2"/>
  <c r="O38" i="2"/>
  <c r="U37" i="2"/>
  <c r="T37" i="2"/>
  <c r="S37" i="2"/>
  <c r="Q37" i="2"/>
  <c r="P37" i="2"/>
  <c r="O37" i="2"/>
  <c r="U36" i="2"/>
  <c r="T36" i="2"/>
  <c r="S36" i="2"/>
  <c r="Q36" i="2"/>
  <c r="P36" i="2"/>
  <c r="O36" i="2"/>
  <c r="U35" i="2"/>
  <c r="T35" i="2"/>
  <c r="S35" i="2"/>
  <c r="Q35" i="2"/>
  <c r="P35" i="2"/>
  <c r="O35" i="2"/>
  <c r="U34" i="2"/>
  <c r="T34" i="2"/>
  <c r="S34" i="2"/>
  <c r="Q34" i="2"/>
  <c r="P34" i="2"/>
  <c r="O34" i="2"/>
  <c r="U33" i="2"/>
  <c r="T33" i="2"/>
  <c r="S33" i="2"/>
  <c r="Q33" i="2"/>
  <c r="P33" i="2"/>
  <c r="O33" i="2"/>
  <c r="U32" i="2"/>
  <c r="T32" i="2"/>
  <c r="S32" i="2"/>
  <c r="Q32" i="2"/>
  <c r="P32" i="2"/>
  <c r="O32" i="2"/>
  <c r="U31" i="2"/>
  <c r="T31" i="2"/>
  <c r="S31" i="2"/>
  <c r="Q31" i="2"/>
  <c r="P31" i="2"/>
  <c r="O31" i="2"/>
  <c r="U30" i="2"/>
  <c r="T30" i="2"/>
  <c r="S30" i="2"/>
  <c r="Q30" i="2"/>
  <c r="P30" i="2"/>
  <c r="O30" i="2"/>
  <c r="U29" i="2"/>
  <c r="T29" i="2"/>
  <c r="S29" i="2"/>
  <c r="Q29" i="2"/>
  <c r="P29" i="2"/>
  <c r="O29" i="2"/>
  <c r="U28" i="2"/>
  <c r="T28" i="2"/>
  <c r="S28" i="2"/>
  <c r="Q28" i="2"/>
  <c r="P28" i="2"/>
  <c r="O28" i="2"/>
  <c r="U27" i="2"/>
  <c r="T27" i="2"/>
  <c r="S27" i="2"/>
  <c r="Q27" i="2"/>
  <c r="P27" i="2"/>
  <c r="O27" i="2"/>
  <c r="U26" i="2"/>
  <c r="T26" i="2"/>
  <c r="S26" i="2"/>
  <c r="Q26" i="2"/>
  <c r="P26" i="2"/>
  <c r="O26" i="2"/>
  <c r="U25" i="2"/>
  <c r="T25" i="2"/>
  <c r="S25" i="2"/>
  <c r="Q25" i="2"/>
  <c r="P25" i="2"/>
  <c r="O25" i="2"/>
  <c r="U24" i="2"/>
  <c r="T24" i="2"/>
  <c r="S24" i="2"/>
  <c r="Q24" i="2"/>
  <c r="P24" i="2"/>
  <c r="O24" i="2"/>
  <c r="U23" i="2"/>
  <c r="T23" i="2"/>
  <c r="S23" i="2"/>
  <c r="Q23" i="2"/>
  <c r="P23" i="2"/>
  <c r="O23" i="2"/>
  <c r="U22" i="2"/>
  <c r="T22" i="2"/>
  <c r="S22" i="2"/>
  <c r="Q22" i="2"/>
  <c r="P22" i="2"/>
  <c r="O22" i="2"/>
  <c r="AA21" i="2"/>
  <c r="AB21" i="2" s="1"/>
  <c r="U21" i="2"/>
  <c r="T21" i="2"/>
  <c r="S21" i="2"/>
  <c r="Q21" i="2"/>
  <c r="P21" i="2"/>
  <c r="O21" i="2"/>
  <c r="U20" i="2"/>
  <c r="T20" i="2"/>
  <c r="V20" i="2" s="1"/>
  <c r="S20" i="2"/>
  <c r="Q20" i="2"/>
  <c r="P20" i="2"/>
  <c r="O20" i="2"/>
  <c r="U19" i="2"/>
  <c r="T19" i="2"/>
  <c r="S19" i="2"/>
  <c r="Q19" i="2"/>
  <c r="P19" i="2"/>
  <c r="O19" i="2"/>
  <c r="U18" i="2"/>
  <c r="T18" i="2"/>
  <c r="S18" i="2"/>
  <c r="Q18" i="2"/>
  <c r="P18" i="2"/>
  <c r="O18" i="2"/>
  <c r="AA18" i="2" s="1"/>
  <c r="AB18" i="2" s="1"/>
  <c r="U17" i="2"/>
  <c r="T17" i="2"/>
  <c r="S17" i="2"/>
  <c r="Q17" i="2"/>
  <c r="P17" i="2"/>
  <c r="O17" i="2"/>
  <c r="U16" i="2"/>
  <c r="T16" i="2"/>
  <c r="V16" i="2" s="1"/>
  <c r="S16" i="2"/>
  <c r="Q16" i="2"/>
  <c r="P16" i="2"/>
  <c r="O16" i="2"/>
  <c r="U15" i="2"/>
  <c r="T15" i="2"/>
  <c r="S15" i="2"/>
  <c r="Q15" i="2"/>
  <c r="P15" i="2"/>
  <c r="O15" i="2"/>
  <c r="U14" i="2"/>
  <c r="T14" i="2"/>
  <c r="S14" i="2"/>
  <c r="Q14" i="2"/>
  <c r="P14" i="2"/>
  <c r="O14" i="2"/>
  <c r="U13" i="2"/>
  <c r="T13" i="2"/>
  <c r="S13" i="2"/>
  <c r="Q13" i="2"/>
  <c r="P13" i="2"/>
  <c r="O13" i="2"/>
  <c r="R13" i="2" s="1"/>
  <c r="W13" i="2" s="1"/>
  <c r="U12" i="2"/>
  <c r="T12" i="2"/>
  <c r="S12" i="2"/>
  <c r="Q12" i="2"/>
  <c r="P12" i="2"/>
  <c r="O12" i="2"/>
  <c r="U11" i="2"/>
  <c r="T11" i="2"/>
  <c r="S11" i="2"/>
  <c r="Q11" i="2"/>
  <c r="P11" i="2"/>
  <c r="O11" i="2"/>
  <c r="U10" i="2"/>
  <c r="T10" i="2"/>
  <c r="S10" i="2"/>
  <c r="Q10" i="2"/>
  <c r="P10" i="2"/>
  <c r="O10" i="2"/>
  <c r="U9" i="2"/>
  <c r="T9" i="2"/>
  <c r="S9" i="2"/>
  <c r="Q9" i="2"/>
  <c r="P9" i="2"/>
  <c r="O9" i="2"/>
  <c r="R9" i="2" s="1"/>
  <c r="W9" i="2" s="1"/>
  <c r="U8" i="2"/>
  <c r="T8" i="2"/>
  <c r="S8" i="2"/>
  <c r="Q8" i="2"/>
  <c r="P8" i="2"/>
  <c r="O8" i="2"/>
  <c r="U7" i="2"/>
  <c r="T7" i="2"/>
  <c r="S7" i="2"/>
  <c r="Q7" i="2"/>
  <c r="P7" i="2"/>
  <c r="O7" i="2"/>
  <c r="U6" i="2"/>
  <c r="T6" i="2"/>
  <c r="S6" i="2"/>
  <c r="Q6" i="2"/>
  <c r="P6" i="2"/>
  <c r="O6" i="2"/>
  <c r="U5" i="2"/>
  <c r="T5" i="2"/>
  <c r="S5" i="2"/>
  <c r="Q5" i="2"/>
  <c r="P5" i="2"/>
  <c r="O5" i="2"/>
  <c r="U4" i="2"/>
  <c r="T4" i="2"/>
  <c r="S4" i="2"/>
  <c r="Q4" i="2"/>
  <c r="P4" i="2"/>
  <c r="O4" i="2"/>
  <c r="U3" i="2"/>
  <c r="T3" i="2"/>
  <c r="S3" i="2"/>
  <c r="Q3" i="2"/>
  <c r="P3" i="2"/>
  <c r="O3" i="2"/>
  <c r="U2" i="2"/>
  <c r="T2" i="2"/>
  <c r="S2" i="2"/>
  <c r="Q2" i="2"/>
  <c r="P2" i="2"/>
  <c r="O2" i="2"/>
  <c r="V204" i="4" l="1"/>
  <c r="V231" i="4"/>
  <c r="R300" i="4"/>
  <c r="W300" i="4" s="1"/>
  <c r="R165" i="4"/>
  <c r="W165" i="4" s="1"/>
  <c r="R149" i="4"/>
  <c r="W149" i="4" s="1"/>
  <c r="V62" i="4"/>
  <c r="X62" i="4" s="1"/>
  <c r="V315" i="4"/>
  <c r="V379" i="4"/>
  <c r="X379" i="4" s="1"/>
  <c r="V102" i="4"/>
  <c r="V335" i="4"/>
  <c r="V281" i="4"/>
  <c r="V82" i="4"/>
  <c r="X82" i="4" s="1"/>
  <c r="V40" i="4"/>
  <c r="V36" i="4"/>
  <c r="V332" i="4"/>
  <c r="V118" i="4"/>
  <c r="X118" i="4" s="1"/>
  <c r="V132" i="4"/>
  <c r="R157" i="4"/>
  <c r="W157" i="4" s="1"/>
  <c r="R381" i="4"/>
  <c r="W381" i="4" s="1"/>
  <c r="V324" i="4"/>
  <c r="X324" i="4" s="1"/>
  <c r="V295" i="4"/>
  <c r="V223" i="2"/>
  <c r="AA81" i="2"/>
  <c r="AB81" i="2" s="1"/>
  <c r="Y204" i="2"/>
  <c r="Z204" i="2" s="1"/>
  <c r="X204" i="2"/>
  <c r="Y226" i="2"/>
  <c r="Z226" i="2" s="1"/>
  <c r="X226" i="2"/>
  <c r="AA216" i="2"/>
  <c r="AB216" i="2" s="1"/>
  <c r="R216" i="2"/>
  <c r="W216" i="2" s="1"/>
  <c r="V152" i="2"/>
  <c r="AA152" i="2"/>
  <c r="AB152" i="2" s="1"/>
  <c r="V135" i="2"/>
  <c r="AA135" i="2"/>
  <c r="AB135" i="2" s="1"/>
  <c r="AA119" i="2"/>
  <c r="AB119" i="2" s="1"/>
  <c r="R138" i="2"/>
  <c r="W138" i="2" s="1"/>
  <c r="AA150" i="2"/>
  <c r="AB150" i="2" s="1"/>
  <c r="AA172" i="2"/>
  <c r="AB172" i="2" s="1"/>
  <c r="AA195" i="2"/>
  <c r="AB195" i="2" s="1"/>
  <c r="AA238" i="2"/>
  <c r="AB238" i="2" s="1"/>
  <c r="AA287" i="2"/>
  <c r="AB287" i="2" s="1"/>
  <c r="V324" i="2"/>
  <c r="V351" i="2"/>
  <c r="R393" i="2"/>
  <c r="W393" i="2" s="1"/>
  <c r="R401" i="2"/>
  <c r="W401" i="2" s="1"/>
  <c r="V411" i="2"/>
  <c r="AA414" i="2"/>
  <c r="AB414" i="2" s="1"/>
  <c r="V445" i="2"/>
  <c r="V456" i="2"/>
  <c r="X456" i="2" s="1"/>
  <c r="R487" i="2"/>
  <c r="W487" i="2" s="1"/>
  <c r="V488" i="2"/>
  <c r="AA516" i="2"/>
  <c r="AB516" i="2" s="1"/>
  <c r="V518" i="2"/>
  <c r="Y518" i="2" s="1"/>
  <c r="Z518" i="2" s="1"/>
  <c r="V547" i="2"/>
  <c r="X547" i="2" s="1"/>
  <c r="R562" i="2"/>
  <c r="W562" i="2" s="1"/>
  <c r="R567" i="2"/>
  <c r="W567" i="2" s="1"/>
  <c r="AA603" i="2"/>
  <c r="AB603" i="2" s="1"/>
  <c r="V80" i="4"/>
  <c r="X80" i="4" s="1"/>
  <c r="AA118" i="2"/>
  <c r="AB118" i="2" s="1"/>
  <c r="AA133" i="2"/>
  <c r="AB133" i="2" s="1"/>
  <c r="AA16" i="2"/>
  <c r="AB16" i="2" s="1"/>
  <c r="V111" i="2"/>
  <c r="AA214" i="2"/>
  <c r="AB214" i="2" s="1"/>
  <c r="AA223" i="2"/>
  <c r="AB223" i="2" s="1"/>
  <c r="Y265" i="2"/>
  <c r="Z265" i="2" s="1"/>
  <c r="AA281" i="2"/>
  <c r="AB281" i="2" s="1"/>
  <c r="Y283" i="2"/>
  <c r="Z283" i="2" s="1"/>
  <c r="V359" i="2"/>
  <c r="V375" i="2"/>
  <c r="X375" i="2" s="1"/>
  <c r="AA398" i="2"/>
  <c r="AB398" i="2" s="1"/>
  <c r="AA417" i="2"/>
  <c r="AB417" i="2" s="1"/>
  <c r="R447" i="2"/>
  <c r="W447" i="2" s="1"/>
  <c r="AA540" i="2"/>
  <c r="AB540" i="2" s="1"/>
  <c r="AA675" i="2"/>
  <c r="AB675" i="2" s="1"/>
  <c r="V18" i="2"/>
  <c r="AA37" i="2"/>
  <c r="AB37" i="2" s="1"/>
  <c r="V126" i="2"/>
  <c r="Y126" i="2" s="1"/>
  <c r="Z126" i="2" s="1"/>
  <c r="AA210" i="2"/>
  <c r="AB210" i="2" s="1"/>
  <c r="R217" i="2"/>
  <c r="W217" i="2" s="1"/>
  <c r="V9" i="2"/>
  <c r="R12" i="2"/>
  <c r="W12" i="2" s="1"/>
  <c r="V13" i="2"/>
  <c r="V17" i="2"/>
  <c r="V21" i="2"/>
  <c r="AA76" i="2"/>
  <c r="AB76" i="2" s="1"/>
  <c r="V78" i="2"/>
  <c r="AA80" i="2"/>
  <c r="AB80" i="2" s="1"/>
  <c r="AA85" i="2"/>
  <c r="AB85" i="2" s="1"/>
  <c r="R105" i="2"/>
  <c r="W105" i="2" s="1"/>
  <c r="R119" i="2"/>
  <c r="W119" i="2" s="1"/>
  <c r="AA123" i="2"/>
  <c r="AB123" i="2" s="1"/>
  <c r="R137" i="2"/>
  <c r="W137" i="2" s="1"/>
  <c r="R150" i="2"/>
  <c r="W150" i="2" s="1"/>
  <c r="AA155" i="2"/>
  <c r="AB155" i="2" s="1"/>
  <c r="R165" i="2"/>
  <c r="W165" i="2" s="1"/>
  <c r="X175" i="2"/>
  <c r="V185" i="2"/>
  <c r="V199" i="2"/>
  <c r="X199" i="2" s="1"/>
  <c r="AA209" i="2"/>
  <c r="AB209" i="2" s="1"/>
  <c r="Y228" i="2"/>
  <c r="Z228" i="2" s="1"/>
  <c r="AA241" i="2"/>
  <c r="AB241" i="2" s="1"/>
  <c r="X241" i="2"/>
  <c r="X253" i="2"/>
  <c r="X266" i="2"/>
  <c r="X272" i="2"/>
  <c r="AA289" i="2"/>
  <c r="AB289" i="2" s="1"/>
  <c r="AA291" i="2"/>
  <c r="AB291" i="2" s="1"/>
  <c r="X291" i="2"/>
  <c r="V294" i="2"/>
  <c r="X294" i="2" s="1"/>
  <c r="V298" i="2"/>
  <c r="V302" i="2"/>
  <c r="V306" i="2"/>
  <c r="V315" i="2"/>
  <c r="X315" i="2" s="1"/>
  <c r="AA316" i="2"/>
  <c r="AB316" i="2" s="1"/>
  <c r="AA318" i="2"/>
  <c r="AB318" i="2" s="1"/>
  <c r="V345" i="2"/>
  <c r="AA365" i="2"/>
  <c r="AB365" i="2" s="1"/>
  <c r="AA381" i="2"/>
  <c r="AB381" i="2" s="1"/>
  <c r="R385" i="2"/>
  <c r="W385" i="2" s="1"/>
  <c r="V407" i="2"/>
  <c r="V427" i="2"/>
  <c r="V435" i="2"/>
  <c r="AA438" i="2"/>
  <c r="AB438" i="2" s="1"/>
  <c r="V459" i="2"/>
  <c r="X459" i="2" s="1"/>
  <c r="V463" i="2"/>
  <c r="X463" i="2" s="1"/>
  <c r="V467" i="2"/>
  <c r="X467" i="2" s="1"/>
  <c r="V471" i="2"/>
  <c r="X471" i="2" s="1"/>
  <c r="V475" i="2"/>
  <c r="X475" i="2" s="1"/>
  <c r="V479" i="2"/>
  <c r="X479" i="2" s="1"/>
  <c r="V496" i="2"/>
  <c r="AA498" i="2"/>
  <c r="AB498" i="2" s="1"/>
  <c r="R506" i="2"/>
  <c r="W506" i="2" s="1"/>
  <c r="V512" i="2"/>
  <c r="X512" i="2" s="1"/>
  <c r="AA514" i="2"/>
  <c r="AB514" i="2" s="1"/>
  <c r="R522" i="2"/>
  <c r="W522" i="2" s="1"/>
  <c r="AA537" i="2"/>
  <c r="AB537" i="2" s="1"/>
  <c r="R538" i="2"/>
  <c r="W538" i="2" s="1"/>
  <c r="AA548" i="2"/>
  <c r="AB548" i="2" s="1"/>
  <c r="R594" i="2"/>
  <c r="W594" i="2" s="1"/>
  <c r="V653" i="2"/>
  <c r="AA658" i="2"/>
  <c r="AB658" i="2" s="1"/>
  <c r="R94" i="2"/>
  <c r="W94" i="2" s="1"/>
  <c r="V100" i="2"/>
  <c r="R134" i="2"/>
  <c r="W134" i="2" s="1"/>
  <c r="AA20" i="2"/>
  <c r="AB20" i="2" s="1"/>
  <c r="R7" i="2"/>
  <c r="W7" i="2" s="1"/>
  <c r="R11" i="2"/>
  <c r="W11" i="2" s="1"/>
  <c r="V61" i="2"/>
  <c r="V65" i="2"/>
  <c r="Y65" i="2" s="1"/>
  <c r="Z65" i="2" s="1"/>
  <c r="R68" i="2"/>
  <c r="W68" i="2" s="1"/>
  <c r="V69" i="2"/>
  <c r="R72" i="2"/>
  <c r="W72" i="2" s="1"/>
  <c r="V73" i="2"/>
  <c r="V77" i="2"/>
  <c r="V81" i="2"/>
  <c r="V102" i="2"/>
  <c r="V106" i="2"/>
  <c r="X106" i="2" s="1"/>
  <c r="AA108" i="2"/>
  <c r="AB108" i="2" s="1"/>
  <c r="R118" i="2"/>
  <c r="W118" i="2" s="1"/>
  <c r="V120" i="2"/>
  <c r="R127" i="2"/>
  <c r="W127" i="2" s="1"/>
  <c r="V134" i="2"/>
  <c r="Y141" i="2"/>
  <c r="Z141" i="2" s="1"/>
  <c r="V151" i="2"/>
  <c r="R170" i="2"/>
  <c r="W170" i="2" s="1"/>
  <c r="AA171" i="2"/>
  <c r="AB171" i="2" s="1"/>
  <c r="AA175" i="2"/>
  <c r="AB175" i="2" s="1"/>
  <c r="R182" i="2"/>
  <c r="W182" i="2" s="1"/>
  <c r="X190" i="2"/>
  <c r="AA202" i="2"/>
  <c r="AB202" i="2" s="1"/>
  <c r="AA207" i="2"/>
  <c r="AB207" i="2" s="1"/>
  <c r="X229" i="2"/>
  <c r="AA243" i="2"/>
  <c r="AB243" i="2" s="1"/>
  <c r="X243" i="2"/>
  <c r="Y254" i="2"/>
  <c r="Z254" i="2" s="1"/>
  <c r="Y268" i="2"/>
  <c r="Z268" i="2" s="1"/>
  <c r="X274" i="2"/>
  <c r="AA292" i="2"/>
  <c r="AB292" i="2" s="1"/>
  <c r="AA296" i="2"/>
  <c r="AB296" i="2" s="1"/>
  <c r="AA300" i="2"/>
  <c r="AB300" i="2" s="1"/>
  <c r="AA304" i="2"/>
  <c r="AB304" i="2" s="1"/>
  <c r="V314" i="2"/>
  <c r="AA339" i="2"/>
  <c r="AB339" i="2" s="1"/>
  <c r="V393" i="2"/>
  <c r="V401" i="2"/>
  <c r="AA425" i="2"/>
  <c r="AB425" i="2" s="1"/>
  <c r="AA433" i="2"/>
  <c r="AB433" i="2" s="1"/>
  <c r="R441" i="2"/>
  <c r="W441" i="2" s="1"/>
  <c r="V507" i="2"/>
  <c r="X507" i="2" s="1"/>
  <c r="V523" i="2"/>
  <c r="X523" i="2" s="1"/>
  <c r="V562" i="2"/>
  <c r="R572" i="2"/>
  <c r="W572" i="2" s="1"/>
  <c r="R608" i="2"/>
  <c r="W608" i="2" s="1"/>
  <c r="AA651" i="2"/>
  <c r="AB651" i="2" s="1"/>
  <c r="V660" i="2"/>
  <c r="AA678" i="2"/>
  <c r="AB678" i="2" s="1"/>
  <c r="V96" i="2"/>
  <c r="X96" i="2" s="1"/>
  <c r="R102" i="2"/>
  <c r="W102" i="2" s="1"/>
  <c r="AA105" i="2"/>
  <c r="AB105" i="2" s="1"/>
  <c r="AA213" i="2"/>
  <c r="AB213" i="2" s="1"/>
  <c r="AA224" i="2"/>
  <c r="AB224" i="2" s="1"/>
  <c r="R39" i="2"/>
  <c r="W39" i="2" s="1"/>
  <c r="R43" i="2"/>
  <c r="W43" i="2" s="1"/>
  <c r="R47" i="2"/>
  <c r="W47" i="2" s="1"/>
  <c r="R51" i="2"/>
  <c r="W51" i="2" s="1"/>
  <c r="R55" i="2"/>
  <c r="W55" i="2" s="1"/>
  <c r="R59" i="2"/>
  <c r="W59" i="2" s="1"/>
  <c r="R63" i="2"/>
  <c r="W63" i="2" s="1"/>
  <c r="R67" i="2"/>
  <c r="W67" i="2" s="1"/>
  <c r="R71" i="2"/>
  <c r="W71" i="2" s="1"/>
  <c r="R92" i="2"/>
  <c r="W92" i="2" s="1"/>
  <c r="V93" i="2"/>
  <c r="V97" i="2"/>
  <c r="Y97" i="2" s="1"/>
  <c r="Z97" i="2" s="1"/>
  <c r="V101" i="2"/>
  <c r="V109" i="2"/>
  <c r="V113" i="2"/>
  <c r="AA121" i="2"/>
  <c r="AB121" i="2" s="1"/>
  <c r="AA131" i="2"/>
  <c r="AB131" i="2" s="1"/>
  <c r="R152" i="2"/>
  <c r="W152" i="2" s="1"/>
  <c r="R168" i="2"/>
  <c r="W168" i="2" s="1"/>
  <c r="AA190" i="2"/>
  <c r="AB190" i="2" s="1"/>
  <c r="R223" i="2"/>
  <c r="W223" i="2" s="1"/>
  <c r="AA258" i="2"/>
  <c r="AB258" i="2" s="1"/>
  <c r="AA283" i="2"/>
  <c r="AB283" i="2" s="1"/>
  <c r="V322" i="2"/>
  <c r="V331" i="2"/>
  <c r="X331" i="2" s="1"/>
  <c r="AA332" i="2"/>
  <c r="AB332" i="2" s="1"/>
  <c r="AA334" i="2"/>
  <c r="AB334" i="2" s="1"/>
  <c r="V352" i="2"/>
  <c r="V377" i="2"/>
  <c r="R417" i="2"/>
  <c r="W417" i="2" s="1"/>
  <c r="V450" i="2"/>
  <c r="R489" i="2"/>
  <c r="W489" i="2" s="1"/>
  <c r="V500" i="2"/>
  <c r="V505" i="2"/>
  <c r="X505" i="2" s="1"/>
  <c r="V516" i="2"/>
  <c r="V521" i="2"/>
  <c r="X521" i="2" s="1"/>
  <c r="AA536" i="2"/>
  <c r="AB536" i="2" s="1"/>
  <c r="V545" i="2"/>
  <c r="X545" i="2" s="1"/>
  <c r="AA557" i="2"/>
  <c r="AB557" i="2" s="1"/>
  <c r="AA573" i="2"/>
  <c r="AB573" i="2" s="1"/>
  <c r="AA607" i="2"/>
  <c r="AB607" i="2" s="1"/>
  <c r="AA619" i="2"/>
  <c r="AB619" i="2" s="1"/>
  <c r="AA624" i="2"/>
  <c r="AB624" i="2" s="1"/>
  <c r="AA635" i="2"/>
  <c r="AB635" i="2" s="1"/>
  <c r="AA665" i="2"/>
  <c r="AB665" i="2" s="1"/>
  <c r="AA519" i="4"/>
  <c r="AB519" i="4" s="1"/>
  <c r="AA28" i="4"/>
  <c r="AB28" i="4" s="1"/>
  <c r="AA62" i="4"/>
  <c r="AB62" i="4" s="1"/>
  <c r="R87" i="2"/>
  <c r="W87" i="2" s="1"/>
  <c r="R99" i="2"/>
  <c r="W99" i="2" s="1"/>
  <c r="AA161" i="2"/>
  <c r="AB161" i="2" s="1"/>
  <c r="Y165" i="2"/>
  <c r="Z165" i="2" s="1"/>
  <c r="AA179" i="2"/>
  <c r="AB179" i="2" s="1"/>
  <c r="AA218" i="2"/>
  <c r="AB218" i="2" s="1"/>
  <c r="AA269" i="2"/>
  <c r="AB269" i="2" s="1"/>
  <c r="R91" i="2"/>
  <c r="W91" i="2" s="1"/>
  <c r="R95" i="2"/>
  <c r="W95" i="2" s="1"/>
  <c r="AA111" i="2"/>
  <c r="AB111" i="2" s="1"/>
  <c r="AA162" i="2"/>
  <c r="AB162" i="2" s="1"/>
  <c r="AA177" i="2"/>
  <c r="AB177" i="2" s="1"/>
  <c r="AA187" i="2"/>
  <c r="AB187" i="2" s="1"/>
  <c r="AA212" i="2"/>
  <c r="AB212" i="2" s="1"/>
  <c r="AA270" i="2"/>
  <c r="AB270" i="2" s="1"/>
  <c r="V284" i="2"/>
  <c r="V330" i="2"/>
  <c r="V360" i="2"/>
  <c r="V376" i="2"/>
  <c r="AA421" i="2"/>
  <c r="AB421" i="2" s="1"/>
  <c r="R444" i="2"/>
  <c r="W444" i="2" s="1"/>
  <c r="AA449" i="2"/>
  <c r="AB449" i="2" s="1"/>
  <c r="AA598" i="2"/>
  <c r="AB598" i="2" s="1"/>
  <c r="AA626" i="2"/>
  <c r="AB626" i="2" s="1"/>
  <c r="V11" i="2"/>
  <c r="V15" i="2"/>
  <c r="V19" i="2"/>
  <c r="V76" i="2"/>
  <c r="X76" i="2" s="1"/>
  <c r="AA78" i="2"/>
  <c r="AB78" i="2" s="1"/>
  <c r="V80" i="2"/>
  <c r="AA103" i="2"/>
  <c r="AB103" i="2" s="1"/>
  <c r="R111" i="2"/>
  <c r="W111" i="2" s="1"/>
  <c r="AA125" i="2"/>
  <c r="AB125" i="2" s="1"/>
  <c r="R126" i="2"/>
  <c r="W126" i="2" s="1"/>
  <c r="V127" i="2"/>
  <c r="AA129" i="2"/>
  <c r="AB129" i="2" s="1"/>
  <c r="AA144" i="2"/>
  <c r="AB144" i="2" s="1"/>
  <c r="Y158" i="2"/>
  <c r="Z158" i="2" s="1"/>
  <c r="Y163" i="2"/>
  <c r="Z163" i="2" s="1"/>
  <c r="V182" i="2"/>
  <c r="AA192" i="2"/>
  <c r="AB192" i="2" s="1"/>
  <c r="AA194" i="2"/>
  <c r="AB194" i="2" s="1"/>
  <c r="AA198" i="2"/>
  <c r="AB198" i="2" s="1"/>
  <c r="X198" i="2"/>
  <c r="AA205" i="2"/>
  <c r="AB205" i="2" s="1"/>
  <c r="Y233" i="2"/>
  <c r="Z233" i="2" s="1"/>
  <c r="Y261" i="2"/>
  <c r="Z261" i="2" s="1"/>
  <c r="X278" i="2"/>
  <c r="V292" i="2"/>
  <c r="V296" i="2"/>
  <c r="V300" i="2"/>
  <c r="V308" i="2"/>
  <c r="X308" i="2" s="1"/>
  <c r="V339" i="2"/>
  <c r="X339" i="2" s="1"/>
  <c r="R354" i="2"/>
  <c r="W354" i="2" s="1"/>
  <c r="R362" i="2"/>
  <c r="W362" i="2" s="1"/>
  <c r="AA366" i="2"/>
  <c r="AB366" i="2" s="1"/>
  <c r="R378" i="2"/>
  <c r="W378" i="2" s="1"/>
  <c r="AA401" i="2"/>
  <c r="AB401" i="2" s="1"/>
  <c r="V405" i="2"/>
  <c r="X405" i="2" s="1"/>
  <c r="V408" i="2"/>
  <c r="X408" i="2" s="1"/>
  <c r="V425" i="2"/>
  <c r="V433" i="2"/>
  <c r="V441" i="2"/>
  <c r="X441" i="2" s="1"/>
  <c r="AA481" i="2"/>
  <c r="AB481" i="2" s="1"/>
  <c r="V499" i="2"/>
  <c r="X499" i="2" s="1"/>
  <c r="R508" i="2"/>
  <c r="W508" i="2" s="1"/>
  <c r="V515" i="2"/>
  <c r="X515" i="2" s="1"/>
  <c r="R524" i="2"/>
  <c r="W524" i="2" s="1"/>
  <c r="AA542" i="2"/>
  <c r="AB542" i="2" s="1"/>
  <c r="R579" i="2"/>
  <c r="W579" i="2" s="1"/>
  <c r="AA621" i="2"/>
  <c r="AB621" i="2" s="1"/>
  <c r="V657" i="2"/>
  <c r="Y657" i="2" s="1"/>
  <c r="Z657" i="2" s="1"/>
  <c r="R664" i="2"/>
  <c r="W664" i="2" s="1"/>
  <c r="AA670" i="2"/>
  <c r="AB670" i="2" s="1"/>
  <c r="AA683" i="2"/>
  <c r="AB683" i="2" s="1"/>
  <c r="AA684" i="2"/>
  <c r="AB684" i="2" s="1"/>
  <c r="V685" i="2"/>
  <c r="X685" i="2" s="1"/>
  <c r="R682" i="2"/>
  <c r="W682" i="2" s="1"/>
  <c r="Y102" i="2"/>
  <c r="Z102" i="2" s="1"/>
  <c r="Y134" i="2"/>
  <c r="Z134" i="2" s="1"/>
  <c r="X156" i="2"/>
  <c r="Y156" i="2"/>
  <c r="Z156" i="2" s="1"/>
  <c r="Y215" i="2"/>
  <c r="Z215" i="2" s="1"/>
  <c r="X215" i="2"/>
  <c r="AA222" i="2"/>
  <c r="AB222" i="2" s="1"/>
  <c r="R222" i="2"/>
  <c r="W222" i="2" s="1"/>
  <c r="Y227" i="2"/>
  <c r="Z227" i="2" s="1"/>
  <c r="X227" i="2"/>
  <c r="X232" i="2"/>
  <c r="Y232" i="2"/>
  <c r="Z232" i="2" s="1"/>
  <c r="Y245" i="2"/>
  <c r="Z245" i="2" s="1"/>
  <c r="X245" i="2"/>
  <c r="AA4" i="2"/>
  <c r="AB4" i="2" s="1"/>
  <c r="R14" i="2"/>
  <c r="W14" i="2" s="1"/>
  <c r="AA24" i="2"/>
  <c r="AB24" i="2" s="1"/>
  <c r="V24" i="2"/>
  <c r="X24" i="2" s="1"/>
  <c r="AA28" i="2"/>
  <c r="AB28" i="2" s="1"/>
  <c r="V28" i="2"/>
  <c r="X28" i="2" s="1"/>
  <c r="AA32" i="2"/>
  <c r="AB32" i="2" s="1"/>
  <c r="V32" i="2"/>
  <c r="X32" i="2" s="1"/>
  <c r="AA36" i="2"/>
  <c r="AB36" i="2" s="1"/>
  <c r="V36" i="2"/>
  <c r="R78" i="2"/>
  <c r="W78" i="2" s="1"/>
  <c r="R80" i="2"/>
  <c r="W80" i="2" s="1"/>
  <c r="AA82" i="2"/>
  <c r="AB82" i="2" s="1"/>
  <c r="V82" i="2"/>
  <c r="X82" i="2" s="1"/>
  <c r="R96" i="2"/>
  <c r="W96" i="2" s="1"/>
  <c r="R100" i="2"/>
  <c r="W100" i="2" s="1"/>
  <c r="R106" i="2"/>
  <c r="W106" i="2" s="1"/>
  <c r="R108" i="2"/>
  <c r="W108" i="2" s="1"/>
  <c r="V114" i="2"/>
  <c r="R128" i="2"/>
  <c r="W128" i="2" s="1"/>
  <c r="V153" i="2"/>
  <c r="X189" i="2"/>
  <c r="Y189" i="2"/>
  <c r="Z189" i="2" s="1"/>
  <c r="Y197" i="2"/>
  <c r="Z197" i="2" s="1"/>
  <c r="X197" i="2"/>
  <c r="Y203" i="2"/>
  <c r="Z203" i="2" s="1"/>
  <c r="X203" i="2"/>
  <c r="AA231" i="2"/>
  <c r="AB231" i="2" s="1"/>
  <c r="AA236" i="2"/>
  <c r="AB236" i="2" s="1"/>
  <c r="AA262" i="2"/>
  <c r="AB262" i="2" s="1"/>
  <c r="R322" i="2"/>
  <c r="W322" i="2" s="1"/>
  <c r="AA322" i="2"/>
  <c r="AB322" i="2" s="1"/>
  <c r="X618" i="2"/>
  <c r="AA164" i="2"/>
  <c r="AB164" i="2" s="1"/>
  <c r="V166" i="2"/>
  <c r="AA173" i="2"/>
  <c r="AB173" i="2" s="1"/>
  <c r="Y184" i="2"/>
  <c r="Z184" i="2" s="1"/>
  <c r="AA188" i="2"/>
  <c r="AB188" i="2" s="1"/>
  <c r="R202" i="2"/>
  <c r="W202" i="2" s="1"/>
  <c r="AA203" i="2"/>
  <c r="AB203" i="2" s="1"/>
  <c r="AA208" i="2"/>
  <c r="AB208" i="2" s="1"/>
  <c r="AA219" i="2"/>
  <c r="AB219" i="2" s="1"/>
  <c r="Y221" i="2"/>
  <c r="Z221" i="2" s="1"/>
  <c r="X221" i="2"/>
  <c r="Y225" i="2"/>
  <c r="Z225" i="2" s="1"/>
  <c r="X225" i="2"/>
  <c r="AA235" i="2"/>
  <c r="AB235" i="2" s="1"/>
  <c r="AA239" i="2"/>
  <c r="AB239" i="2" s="1"/>
  <c r="Y242" i="2"/>
  <c r="Z242" i="2" s="1"/>
  <c r="X242" i="2"/>
  <c r="Y247" i="2"/>
  <c r="Z247" i="2" s="1"/>
  <c r="X247" i="2"/>
  <c r="AA259" i="2"/>
  <c r="AB259" i="2" s="1"/>
  <c r="X264" i="2"/>
  <c r="Y264" i="2"/>
  <c r="Z264" i="2" s="1"/>
  <c r="AA272" i="2"/>
  <c r="AB272" i="2" s="1"/>
  <c r="V317" i="2"/>
  <c r="X317" i="2" s="1"/>
  <c r="V333" i="2"/>
  <c r="X333" i="2" s="1"/>
  <c r="AA361" i="2"/>
  <c r="AB361" i="2" s="1"/>
  <c r="AA382" i="2"/>
  <c r="AB382" i="2" s="1"/>
  <c r="R563" i="2"/>
  <c r="W563" i="2" s="1"/>
  <c r="AA563" i="2"/>
  <c r="AB563" i="2" s="1"/>
  <c r="V565" i="2"/>
  <c r="X565" i="2" s="1"/>
  <c r="AA565" i="2"/>
  <c r="AB565" i="2" s="1"/>
  <c r="AA110" i="2"/>
  <c r="AB110" i="2" s="1"/>
  <c r="R110" i="2"/>
  <c r="W110" i="2" s="1"/>
  <c r="Y250" i="2"/>
  <c r="Z250" i="2" s="1"/>
  <c r="X250" i="2"/>
  <c r="Y257" i="2"/>
  <c r="Z257" i="2" s="1"/>
  <c r="X257" i="2"/>
  <c r="Y262" i="2"/>
  <c r="Z262" i="2" s="1"/>
  <c r="X262" i="2"/>
  <c r="Y267" i="2"/>
  <c r="Z267" i="2" s="1"/>
  <c r="X267" i="2"/>
  <c r="AA2" i="2"/>
  <c r="AB2" i="2" s="1"/>
  <c r="V2" i="2"/>
  <c r="V4" i="2"/>
  <c r="R18" i="2"/>
  <c r="W18" i="2" s="1"/>
  <c r="R20" i="2"/>
  <c r="W20" i="2" s="1"/>
  <c r="AA22" i="2"/>
  <c r="AB22" i="2" s="1"/>
  <c r="V22" i="2"/>
  <c r="AA26" i="2"/>
  <c r="AB26" i="2" s="1"/>
  <c r="V26" i="2"/>
  <c r="X26" i="2" s="1"/>
  <c r="AA30" i="2"/>
  <c r="AB30" i="2" s="1"/>
  <c r="V30" i="2"/>
  <c r="AA34" i="2"/>
  <c r="AB34" i="2" s="1"/>
  <c r="V34" i="2"/>
  <c r="X34" i="2" s="1"/>
  <c r="R76" i="2"/>
  <c r="W76" i="2" s="1"/>
  <c r="AA84" i="2"/>
  <c r="AB84" i="2" s="1"/>
  <c r="V84" i="2"/>
  <c r="R98" i="2"/>
  <c r="W98" i="2" s="1"/>
  <c r="AA101" i="2"/>
  <c r="AB101" i="2" s="1"/>
  <c r="AA116" i="2"/>
  <c r="AB116" i="2" s="1"/>
  <c r="V116" i="2"/>
  <c r="X116" i="2" s="1"/>
  <c r="R120" i="2"/>
  <c r="W120" i="2" s="1"/>
  <c r="AA139" i="2"/>
  <c r="AB139" i="2" s="1"/>
  <c r="Y169" i="2"/>
  <c r="Z169" i="2" s="1"/>
  <c r="X169" i="2"/>
  <c r="X173" i="2"/>
  <c r="Y173" i="2"/>
  <c r="Z173" i="2" s="1"/>
  <c r="X174" i="2"/>
  <c r="Y174" i="2"/>
  <c r="Z174" i="2" s="1"/>
  <c r="X188" i="2"/>
  <c r="Y188" i="2"/>
  <c r="Z188" i="2" s="1"/>
  <c r="X208" i="2"/>
  <c r="Y208" i="2"/>
  <c r="Z208" i="2" s="1"/>
  <c r="AA226" i="2"/>
  <c r="AB226" i="2" s="1"/>
  <c r="Y277" i="2"/>
  <c r="Z277" i="2" s="1"/>
  <c r="X277" i="2"/>
  <c r="Y288" i="2"/>
  <c r="Z288" i="2" s="1"/>
  <c r="X288" i="2"/>
  <c r="R306" i="2"/>
  <c r="W306" i="2" s="1"/>
  <c r="AA306" i="2"/>
  <c r="AB306" i="2" s="1"/>
  <c r="R320" i="2"/>
  <c r="W320" i="2" s="1"/>
  <c r="AA320" i="2"/>
  <c r="AB320" i="2" s="1"/>
  <c r="AA336" i="2"/>
  <c r="AB336" i="2" s="1"/>
  <c r="R336" i="2"/>
  <c r="W336" i="2" s="1"/>
  <c r="Y685" i="2"/>
  <c r="Z685" i="2" s="1"/>
  <c r="V3" i="2"/>
  <c r="R4" i="2"/>
  <c r="V5" i="2"/>
  <c r="R17" i="2"/>
  <c r="W17" i="2" s="1"/>
  <c r="R19" i="2"/>
  <c r="W19" i="2" s="1"/>
  <c r="R21" i="2"/>
  <c r="W21" i="2" s="1"/>
  <c r="R22" i="2"/>
  <c r="W22" i="2" s="1"/>
  <c r="V23" i="2"/>
  <c r="Y23" i="2" s="1"/>
  <c r="Z23" i="2" s="1"/>
  <c r="R24" i="2"/>
  <c r="W24" i="2" s="1"/>
  <c r="V25" i="2"/>
  <c r="R26" i="2"/>
  <c r="W26" i="2" s="1"/>
  <c r="V27" i="2"/>
  <c r="R28" i="2"/>
  <c r="W28" i="2" s="1"/>
  <c r="V29" i="2"/>
  <c r="R30" i="2"/>
  <c r="W30" i="2" s="1"/>
  <c r="V31" i="2"/>
  <c r="Y31" i="2" s="1"/>
  <c r="Z31" i="2" s="1"/>
  <c r="R32" i="2"/>
  <c r="W32" i="2" s="1"/>
  <c r="V33" i="2"/>
  <c r="R34" i="2"/>
  <c r="W34" i="2" s="1"/>
  <c r="V35" i="2"/>
  <c r="R36" i="2"/>
  <c r="W36" i="2" s="1"/>
  <c r="V37" i="2"/>
  <c r="AA38" i="2"/>
  <c r="AB38" i="2" s="1"/>
  <c r="V38" i="2"/>
  <c r="X38" i="2" s="1"/>
  <c r="AA40" i="2"/>
  <c r="AB40" i="2" s="1"/>
  <c r="V40" i="2"/>
  <c r="AA42" i="2"/>
  <c r="AB42" i="2" s="1"/>
  <c r="V42" i="2"/>
  <c r="X42" i="2" s="1"/>
  <c r="AA44" i="2"/>
  <c r="AB44" i="2" s="1"/>
  <c r="V44" i="2"/>
  <c r="AA46" i="2"/>
  <c r="AB46" i="2" s="1"/>
  <c r="V46" i="2"/>
  <c r="X46" i="2" s="1"/>
  <c r="AA48" i="2"/>
  <c r="AB48" i="2" s="1"/>
  <c r="V48" i="2"/>
  <c r="AA50" i="2"/>
  <c r="AB50" i="2" s="1"/>
  <c r="V50" i="2"/>
  <c r="X50" i="2" s="1"/>
  <c r="AA52" i="2"/>
  <c r="AB52" i="2" s="1"/>
  <c r="V52" i="2"/>
  <c r="AA54" i="2"/>
  <c r="AB54" i="2" s="1"/>
  <c r="V54" i="2"/>
  <c r="X54" i="2" s="1"/>
  <c r="AA56" i="2"/>
  <c r="AB56" i="2" s="1"/>
  <c r="V56" i="2"/>
  <c r="AA58" i="2"/>
  <c r="AB58" i="2" s="1"/>
  <c r="V58" i="2"/>
  <c r="X58" i="2" s="1"/>
  <c r="AA59" i="2"/>
  <c r="AB59" i="2" s="1"/>
  <c r="R75" i="2"/>
  <c r="W75" i="2" s="1"/>
  <c r="AA75" i="2"/>
  <c r="AB75" i="2" s="1"/>
  <c r="R77" i="2"/>
  <c r="W77" i="2" s="1"/>
  <c r="R79" i="2"/>
  <c r="W79" i="2" s="1"/>
  <c r="R81" i="2"/>
  <c r="W81" i="2" s="1"/>
  <c r="R82" i="2"/>
  <c r="W82" i="2" s="1"/>
  <c r="V83" i="2"/>
  <c r="R84" i="2"/>
  <c r="W84" i="2" s="1"/>
  <c r="V85" i="2"/>
  <c r="AA86" i="2"/>
  <c r="AB86" i="2" s="1"/>
  <c r="V86" i="2"/>
  <c r="X86" i="2" s="1"/>
  <c r="AA88" i="2"/>
  <c r="AB88" i="2" s="1"/>
  <c r="V88" i="2"/>
  <c r="AA90" i="2"/>
  <c r="AB90" i="2" s="1"/>
  <c r="V90" i="2"/>
  <c r="X90" i="2" s="1"/>
  <c r="AA91" i="2"/>
  <c r="AB91" i="2" s="1"/>
  <c r="V103" i="2"/>
  <c r="AA107" i="2"/>
  <c r="AB107" i="2" s="1"/>
  <c r="AA109" i="2"/>
  <c r="AB109" i="2" s="1"/>
  <c r="R112" i="2"/>
  <c r="W112" i="2" s="1"/>
  <c r="R113" i="2"/>
  <c r="W113" i="2" s="1"/>
  <c r="R114" i="2"/>
  <c r="W114" i="2" s="1"/>
  <c r="V115" i="2"/>
  <c r="X115" i="2" s="1"/>
  <c r="R116" i="2"/>
  <c r="W116" i="2" s="1"/>
  <c r="V117" i="2"/>
  <c r="V122" i="2"/>
  <c r="AA124" i="2"/>
  <c r="AB124" i="2" s="1"/>
  <c r="V124" i="2"/>
  <c r="AA126" i="2"/>
  <c r="AB126" i="2" s="1"/>
  <c r="R135" i="2"/>
  <c r="W135" i="2" s="1"/>
  <c r="V136" i="2"/>
  <c r="X136" i="2" s="1"/>
  <c r="R151" i="2"/>
  <c r="W151" i="2" s="1"/>
  <c r="R3" i="2"/>
  <c r="W3" i="2" s="1"/>
  <c r="R5" i="2"/>
  <c r="W5" i="2" s="1"/>
  <c r="R6" i="2"/>
  <c r="W6" i="2" s="1"/>
  <c r="V7" i="2"/>
  <c r="X7" i="2" s="1"/>
  <c r="AA10" i="2"/>
  <c r="AB10" i="2" s="1"/>
  <c r="V10" i="2"/>
  <c r="X10" i="2" s="1"/>
  <c r="AA12" i="2"/>
  <c r="AB12" i="2" s="1"/>
  <c r="V12" i="2"/>
  <c r="X12" i="2" s="1"/>
  <c r="R23" i="2"/>
  <c r="W23" i="2" s="1"/>
  <c r="R25" i="2"/>
  <c r="W25" i="2" s="1"/>
  <c r="R27" i="2"/>
  <c r="W27" i="2" s="1"/>
  <c r="R29" i="2"/>
  <c r="W29" i="2" s="1"/>
  <c r="R31" i="2"/>
  <c r="W31" i="2" s="1"/>
  <c r="R33" i="2"/>
  <c r="W33" i="2" s="1"/>
  <c r="R35" i="2"/>
  <c r="W35" i="2" s="1"/>
  <c r="R37" i="2"/>
  <c r="W37" i="2" s="1"/>
  <c r="R38" i="2"/>
  <c r="W38" i="2" s="1"/>
  <c r="V39" i="2"/>
  <c r="R40" i="2"/>
  <c r="W40" i="2" s="1"/>
  <c r="V41" i="2"/>
  <c r="Y41" i="2" s="1"/>
  <c r="Z41" i="2" s="1"/>
  <c r="R42" i="2"/>
  <c r="W42" i="2" s="1"/>
  <c r="V43" i="2"/>
  <c r="R44" i="2"/>
  <c r="W44" i="2" s="1"/>
  <c r="V45" i="2"/>
  <c r="Y45" i="2" s="1"/>
  <c r="Z45" i="2" s="1"/>
  <c r="R46" i="2"/>
  <c r="W46" i="2" s="1"/>
  <c r="V47" i="2"/>
  <c r="R48" i="2"/>
  <c r="W48" i="2" s="1"/>
  <c r="V49" i="2"/>
  <c r="Y49" i="2" s="1"/>
  <c r="Z49" i="2" s="1"/>
  <c r="R50" i="2"/>
  <c r="W50" i="2" s="1"/>
  <c r="V51" i="2"/>
  <c r="R52" i="2"/>
  <c r="W52" i="2" s="1"/>
  <c r="V53" i="2"/>
  <c r="Y53" i="2" s="1"/>
  <c r="Z53" i="2" s="1"/>
  <c r="R54" i="2"/>
  <c r="W54" i="2" s="1"/>
  <c r="V55" i="2"/>
  <c r="R56" i="2"/>
  <c r="W56" i="2" s="1"/>
  <c r="V57" i="2"/>
  <c r="Y57" i="2" s="1"/>
  <c r="Z57" i="2" s="1"/>
  <c r="R58" i="2"/>
  <c r="W58" i="2" s="1"/>
  <c r="V59" i="2"/>
  <c r="AA60" i="2"/>
  <c r="AB60" i="2" s="1"/>
  <c r="V60" i="2"/>
  <c r="X60" i="2" s="1"/>
  <c r="AA62" i="2"/>
  <c r="AB62" i="2" s="1"/>
  <c r="V62" i="2"/>
  <c r="AA64" i="2"/>
  <c r="AB64" i="2" s="1"/>
  <c r="V64" i="2"/>
  <c r="X64" i="2" s="1"/>
  <c r="AA66" i="2"/>
  <c r="AB66" i="2" s="1"/>
  <c r="V66" i="2"/>
  <c r="AA68" i="2"/>
  <c r="AB68" i="2" s="1"/>
  <c r="V68" i="2"/>
  <c r="X68" i="2" s="1"/>
  <c r="AA70" i="2"/>
  <c r="AB70" i="2" s="1"/>
  <c r="V70" i="2"/>
  <c r="AA71" i="2"/>
  <c r="AB71" i="2" s="1"/>
  <c r="R103" i="2"/>
  <c r="W103" i="2" s="1"/>
  <c r="V104" i="2"/>
  <c r="V110" i="2"/>
  <c r="AA127" i="2"/>
  <c r="AB127" i="2" s="1"/>
  <c r="R130" i="2"/>
  <c r="W130" i="2" s="1"/>
  <c r="V131" i="2"/>
  <c r="R132" i="2"/>
  <c r="W132" i="2" s="1"/>
  <c r="V133" i="2"/>
  <c r="X133" i="2" s="1"/>
  <c r="AA137" i="2"/>
  <c r="AB137" i="2" s="1"/>
  <c r="V138" i="2"/>
  <c r="Y140" i="2"/>
  <c r="Z140" i="2" s="1"/>
  <c r="AA146" i="2"/>
  <c r="AB146" i="2" s="1"/>
  <c r="AA147" i="2"/>
  <c r="AB147" i="2" s="1"/>
  <c r="AA148" i="2"/>
  <c r="AB148" i="2" s="1"/>
  <c r="AA158" i="2"/>
  <c r="AB158" i="2" s="1"/>
  <c r="AA166" i="2"/>
  <c r="AB166" i="2" s="1"/>
  <c r="AA170" i="2"/>
  <c r="AB170" i="2" s="1"/>
  <c r="V170" i="2"/>
  <c r="Y171" i="2"/>
  <c r="Z171" i="2" s="1"/>
  <c r="X171" i="2"/>
  <c r="AA176" i="2"/>
  <c r="AB176" i="2" s="1"/>
  <c r="AA182" i="2"/>
  <c r="AB182" i="2" s="1"/>
  <c r="AA184" i="2"/>
  <c r="AB184" i="2" s="1"/>
  <c r="AA185" i="2"/>
  <c r="AB185" i="2" s="1"/>
  <c r="X186" i="2"/>
  <c r="Y186" i="2"/>
  <c r="Z186" i="2" s="1"/>
  <c r="AA191" i="2"/>
  <c r="AB191" i="2" s="1"/>
  <c r="AA196" i="2"/>
  <c r="AB196" i="2" s="1"/>
  <c r="R200" i="2"/>
  <c r="W200" i="2" s="1"/>
  <c r="Y201" i="2"/>
  <c r="Z201" i="2" s="1"/>
  <c r="X201" i="2"/>
  <c r="AA204" i="2"/>
  <c r="AB204" i="2" s="1"/>
  <c r="X205" i="2"/>
  <c r="Y205" i="2"/>
  <c r="Z205" i="2" s="1"/>
  <c r="X206" i="2"/>
  <c r="Y206" i="2"/>
  <c r="Z206" i="2" s="1"/>
  <c r="V222" i="2"/>
  <c r="Y222" i="2" s="1"/>
  <c r="Z222" i="2" s="1"/>
  <c r="AA229" i="2"/>
  <c r="AB229" i="2" s="1"/>
  <c r="AA253" i="2"/>
  <c r="AB253" i="2" s="1"/>
  <c r="AA264" i="2"/>
  <c r="AB264" i="2" s="1"/>
  <c r="Y273" i="2"/>
  <c r="Z273" i="2" s="1"/>
  <c r="X275" i="2"/>
  <c r="Y275" i="2"/>
  <c r="Z275" i="2" s="1"/>
  <c r="AA278" i="2"/>
  <c r="AB278" i="2" s="1"/>
  <c r="X279" i="2"/>
  <c r="Y279" i="2"/>
  <c r="Z279" i="2" s="1"/>
  <c r="V293" i="2"/>
  <c r="X293" i="2" s="1"/>
  <c r="V295" i="2"/>
  <c r="X295" i="2" s="1"/>
  <c r="V297" i="2"/>
  <c r="X297" i="2" s="1"/>
  <c r="V299" i="2"/>
  <c r="X299" i="2" s="1"/>
  <c r="V301" i="2"/>
  <c r="X301" i="2" s="1"/>
  <c r="V303" i="2"/>
  <c r="X303" i="2" s="1"/>
  <c r="V307" i="2"/>
  <c r="X307" i="2" s="1"/>
  <c r="AA308" i="2"/>
  <c r="AB308" i="2" s="1"/>
  <c r="R312" i="2"/>
  <c r="W312" i="2" s="1"/>
  <c r="AA312" i="2"/>
  <c r="AB312" i="2" s="1"/>
  <c r="R314" i="2"/>
  <c r="W314" i="2" s="1"/>
  <c r="AA314" i="2"/>
  <c r="AB314" i="2" s="1"/>
  <c r="V323" i="2"/>
  <c r="X323" i="2" s="1"/>
  <c r="AA324" i="2"/>
  <c r="AB324" i="2" s="1"/>
  <c r="R328" i="2"/>
  <c r="W328" i="2" s="1"/>
  <c r="AA328" i="2"/>
  <c r="AB328" i="2" s="1"/>
  <c r="R330" i="2"/>
  <c r="W330" i="2" s="1"/>
  <c r="AA330" i="2"/>
  <c r="AB330" i="2" s="1"/>
  <c r="AA345" i="2"/>
  <c r="AB345" i="2" s="1"/>
  <c r="R369" i="2"/>
  <c r="W369" i="2" s="1"/>
  <c r="AA369" i="2"/>
  <c r="AB369" i="2" s="1"/>
  <c r="AA393" i="2"/>
  <c r="AB393" i="2" s="1"/>
  <c r="R474" i="2"/>
  <c r="W474" i="2" s="1"/>
  <c r="AA477" i="2"/>
  <c r="AB477" i="2" s="1"/>
  <c r="R478" i="2"/>
  <c r="W478" i="2" s="1"/>
  <c r="AA479" i="2"/>
  <c r="AB479" i="2" s="1"/>
  <c r="V482" i="2"/>
  <c r="Y482" i="2" s="1"/>
  <c r="Z482" i="2" s="1"/>
  <c r="V490" i="2"/>
  <c r="AA490" i="2"/>
  <c r="AB490" i="2" s="1"/>
  <c r="AA500" i="2"/>
  <c r="AB500" i="2" s="1"/>
  <c r="V502" i="2"/>
  <c r="Y502" i="2" s="1"/>
  <c r="Z502" i="2" s="1"/>
  <c r="V509" i="2"/>
  <c r="X509" i="2" s="1"/>
  <c r="R544" i="2"/>
  <c r="W544" i="2" s="1"/>
  <c r="AA544" i="2"/>
  <c r="AB544" i="2" s="1"/>
  <c r="AA72" i="2"/>
  <c r="AB72" i="2" s="1"/>
  <c r="V72" i="2"/>
  <c r="AA74" i="2"/>
  <c r="AB74" i="2" s="1"/>
  <c r="V74" i="2"/>
  <c r="X74" i="2" s="1"/>
  <c r="R83" i="2"/>
  <c r="W83" i="2" s="1"/>
  <c r="R85" i="2"/>
  <c r="W85" i="2" s="1"/>
  <c r="R86" i="2"/>
  <c r="W86" i="2" s="1"/>
  <c r="V87" i="2"/>
  <c r="X87" i="2" s="1"/>
  <c r="R88" i="2"/>
  <c r="W88" i="2" s="1"/>
  <c r="V89" i="2"/>
  <c r="R90" i="2"/>
  <c r="W90" i="2" s="1"/>
  <c r="V91" i="2"/>
  <c r="X91" i="2" s="1"/>
  <c r="AA92" i="2"/>
  <c r="AB92" i="2" s="1"/>
  <c r="V92" i="2"/>
  <c r="AA94" i="2"/>
  <c r="AB94" i="2" s="1"/>
  <c r="V94" i="2"/>
  <c r="Y94" i="2" s="1"/>
  <c r="Z94" i="2" s="1"/>
  <c r="AA96" i="2"/>
  <c r="AB96" i="2" s="1"/>
  <c r="AA98" i="2"/>
  <c r="AB98" i="2" s="1"/>
  <c r="AA100" i="2"/>
  <c r="AB100" i="2" s="1"/>
  <c r="AA102" i="2"/>
  <c r="AB102" i="2" s="1"/>
  <c r="R104" i="2"/>
  <c r="W104" i="2" s="1"/>
  <c r="V112" i="2"/>
  <c r="AA115" i="2"/>
  <c r="AB115" i="2" s="1"/>
  <c r="AA117" i="2"/>
  <c r="AB117" i="2" s="1"/>
  <c r="R122" i="2"/>
  <c r="W122" i="2" s="1"/>
  <c r="V123" i="2"/>
  <c r="R124" i="2"/>
  <c r="W124" i="2" s="1"/>
  <c r="V125" i="2"/>
  <c r="X125" i="2" s="1"/>
  <c r="V130" i="2"/>
  <c r="Y130" i="2" s="1"/>
  <c r="Z130" i="2" s="1"/>
  <c r="AA132" i="2"/>
  <c r="AB132" i="2" s="1"/>
  <c r="V132" i="2"/>
  <c r="AA134" i="2"/>
  <c r="AB134" i="2" s="1"/>
  <c r="R136" i="2"/>
  <c r="W136" i="2" s="1"/>
  <c r="AA140" i="2"/>
  <c r="AB140" i="2" s="1"/>
  <c r="AA142" i="2"/>
  <c r="AB142" i="2" s="1"/>
  <c r="R153" i="2"/>
  <c r="W153" i="2" s="1"/>
  <c r="V154" i="2"/>
  <c r="X154" i="2" s="1"/>
  <c r="V157" i="2"/>
  <c r="AA160" i="2"/>
  <c r="AB160" i="2" s="1"/>
  <c r="AA165" i="2"/>
  <c r="AB165" i="2" s="1"/>
  <c r="R166" i="2"/>
  <c r="W166" i="2" s="1"/>
  <c r="AA167" i="2"/>
  <c r="AB167" i="2" s="1"/>
  <c r="AA169" i="2"/>
  <c r="AB169" i="2" s="1"/>
  <c r="R183" i="2"/>
  <c r="W183" i="2" s="1"/>
  <c r="R199" i="2"/>
  <c r="W199" i="2" s="1"/>
  <c r="AA201" i="2"/>
  <c r="AB201" i="2" s="1"/>
  <c r="AA230" i="2"/>
  <c r="AB230" i="2" s="1"/>
  <c r="AA232" i="2"/>
  <c r="AB232" i="2" s="1"/>
  <c r="AA234" i="2"/>
  <c r="AB234" i="2" s="1"/>
  <c r="AA240" i="2"/>
  <c r="AB240" i="2" s="1"/>
  <c r="AA242" i="2"/>
  <c r="AB242" i="2" s="1"/>
  <c r="AA245" i="2"/>
  <c r="AB245" i="2" s="1"/>
  <c r="AA247" i="2"/>
  <c r="AB247" i="2" s="1"/>
  <c r="AA251" i="2"/>
  <c r="AB251" i="2" s="1"/>
  <c r="AA257" i="2"/>
  <c r="AB257" i="2" s="1"/>
  <c r="AA260" i="2"/>
  <c r="AB260" i="2" s="1"/>
  <c r="AA268" i="2"/>
  <c r="AB268" i="2" s="1"/>
  <c r="AA275" i="2"/>
  <c r="AB275" i="2" s="1"/>
  <c r="AA277" i="2"/>
  <c r="AB277" i="2" s="1"/>
  <c r="AA288" i="2"/>
  <c r="AB288" i="2" s="1"/>
  <c r="R292" i="2"/>
  <c r="W292" i="2" s="1"/>
  <c r="R294" i="2"/>
  <c r="W294" i="2" s="1"/>
  <c r="R296" i="2"/>
  <c r="W296" i="2" s="1"/>
  <c r="R298" i="2"/>
  <c r="W298" i="2" s="1"/>
  <c r="R300" i="2"/>
  <c r="W300" i="2" s="1"/>
  <c r="R302" i="2"/>
  <c r="W302" i="2" s="1"/>
  <c r="R304" i="2"/>
  <c r="W304" i="2" s="1"/>
  <c r="R308" i="2"/>
  <c r="W308" i="2" s="1"/>
  <c r="V310" i="2"/>
  <c r="X310" i="2" s="1"/>
  <c r="V311" i="2"/>
  <c r="X311" i="2" s="1"/>
  <c r="R316" i="2"/>
  <c r="W316" i="2" s="1"/>
  <c r="V318" i="2"/>
  <c r="X318" i="2" s="1"/>
  <c r="V319" i="2"/>
  <c r="X319" i="2" s="1"/>
  <c r="R324" i="2"/>
  <c r="W324" i="2" s="1"/>
  <c r="V326" i="2"/>
  <c r="V327" i="2"/>
  <c r="X327" i="2" s="1"/>
  <c r="R332" i="2"/>
  <c r="W332" i="2" s="1"/>
  <c r="V334" i="2"/>
  <c r="V335" i="2"/>
  <c r="X335" i="2" s="1"/>
  <c r="AA337" i="2"/>
  <c r="AB337" i="2" s="1"/>
  <c r="V353" i="2"/>
  <c r="AA357" i="2"/>
  <c r="AB357" i="2" s="1"/>
  <c r="V367" i="2"/>
  <c r="V368" i="2"/>
  <c r="X368" i="2" s="1"/>
  <c r="AA377" i="2"/>
  <c r="AB377" i="2" s="1"/>
  <c r="AA385" i="2"/>
  <c r="AB385" i="2" s="1"/>
  <c r="AA430" i="2"/>
  <c r="AB430" i="2" s="1"/>
  <c r="R457" i="2"/>
  <c r="W457" i="2" s="1"/>
  <c r="AA457" i="2"/>
  <c r="AB457" i="2" s="1"/>
  <c r="R465" i="2"/>
  <c r="W465" i="2" s="1"/>
  <c r="AA465" i="2"/>
  <c r="AB465" i="2" s="1"/>
  <c r="R473" i="2"/>
  <c r="W473" i="2" s="1"/>
  <c r="AA473" i="2"/>
  <c r="AB473" i="2" s="1"/>
  <c r="AA546" i="2"/>
  <c r="AB546" i="2" s="1"/>
  <c r="R633" i="2"/>
  <c r="W633" i="2" s="1"/>
  <c r="AA664" i="2"/>
  <c r="AB664" i="2" s="1"/>
  <c r="AA154" i="2"/>
  <c r="AB154" i="2" s="1"/>
  <c r="AA157" i="2"/>
  <c r="AB157" i="2" s="1"/>
  <c r="AA159" i="2"/>
  <c r="AB159" i="2" s="1"/>
  <c r="AA163" i="2"/>
  <c r="AB163" i="2" s="1"/>
  <c r="V168" i="2"/>
  <c r="X168" i="2" s="1"/>
  <c r="V181" i="2"/>
  <c r="V187" i="2"/>
  <c r="AA197" i="2"/>
  <c r="AB197" i="2" s="1"/>
  <c r="V200" i="2"/>
  <c r="Y200" i="2" s="1"/>
  <c r="Z200" i="2" s="1"/>
  <c r="V207" i="2"/>
  <c r="V210" i="2"/>
  <c r="AA215" i="2"/>
  <c r="AB215" i="2" s="1"/>
  <c r="V217" i="2"/>
  <c r="Y217" i="2" s="1"/>
  <c r="Z217" i="2" s="1"/>
  <c r="AA221" i="2"/>
  <c r="AB221" i="2" s="1"/>
  <c r="AA225" i="2"/>
  <c r="AB225" i="2" s="1"/>
  <c r="AA227" i="2"/>
  <c r="AB227" i="2" s="1"/>
  <c r="AA228" i="2"/>
  <c r="AB228" i="2" s="1"/>
  <c r="AA246" i="2"/>
  <c r="AB246" i="2" s="1"/>
  <c r="AA248" i="2"/>
  <c r="AB248" i="2" s="1"/>
  <c r="AA250" i="2"/>
  <c r="AB250" i="2" s="1"/>
  <c r="AA254" i="2"/>
  <c r="AB254" i="2" s="1"/>
  <c r="AA261" i="2"/>
  <c r="AB261" i="2" s="1"/>
  <c r="AA265" i="2"/>
  <c r="AB265" i="2" s="1"/>
  <c r="AA267" i="2"/>
  <c r="AB267" i="2" s="1"/>
  <c r="AA271" i="2"/>
  <c r="AB271" i="2" s="1"/>
  <c r="AA279" i="2"/>
  <c r="AB279" i="2" s="1"/>
  <c r="AA282" i="2"/>
  <c r="AB282" i="2" s="1"/>
  <c r="AA285" i="2"/>
  <c r="AB285" i="2" s="1"/>
  <c r="V304" i="2"/>
  <c r="V305" i="2"/>
  <c r="X305" i="2" s="1"/>
  <c r="R310" i="2"/>
  <c r="W310" i="2" s="1"/>
  <c r="V312" i="2"/>
  <c r="Y312" i="2" s="1"/>
  <c r="Z312" i="2" s="1"/>
  <c r="V313" i="2"/>
  <c r="X313" i="2" s="1"/>
  <c r="R318" i="2"/>
  <c r="W318" i="2" s="1"/>
  <c r="V320" i="2"/>
  <c r="V321" i="2"/>
  <c r="X321" i="2" s="1"/>
  <c r="R326" i="2"/>
  <c r="W326" i="2" s="1"/>
  <c r="V328" i="2"/>
  <c r="V329" i="2"/>
  <c r="X329" i="2" s="1"/>
  <c r="R334" i="2"/>
  <c r="W334" i="2" s="1"/>
  <c r="V336" i="2"/>
  <c r="Y336" i="2" s="1"/>
  <c r="Z336" i="2" s="1"/>
  <c r="R337" i="2"/>
  <c r="W337" i="2" s="1"/>
  <c r="AA342" i="2"/>
  <c r="AB342" i="2" s="1"/>
  <c r="R353" i="2"/>
  <c r="W353" i="2" s="1"/>
  <c r="V361" i="2"/>
  <c r="X361" i="2" s="1"/>
  <c r="V387" i="2"/>
  <c r="AA390" i="2"/>
  <c r="AB390" i="2" s="1"/>
  <c r="R409" i="2"/>
  <c r="W409" i="2" s="1"/>
  <c r="AA409" i="2"/>
  <c r="AB409" i="2" s="1"/>
  <c r="R442" i="2"/>
  <c r="W442" i="2" s="1"/>
  <c r="V544" i="2"/>
  <c r="R677" i="2"/>
  <c r="W677" i="2" s="1"/>
  <c r="AA677" i="2"/>
  <c r="AB677" i="2" s="1"/>
  <c r="V337" i="2"/>
  <c r="AA341" i="2"/>
  <c r="AB341" i="2" s="1"/>
  <c r="V347" i="2"/>
  <c r="X347" i="2" s="1"/>
  <c r="AA350" i="2"/>
  <c r="AB350" i="2" s="1"/>
  <c r="R361" i="2"/>
  <c r="W361" i="2" s="1"/>
  <c r="V363" i="2"/>
  <c r="V369" i="2"/>
  <c r="X369" i="2" s="1"/>
  <c r="R370" i="2"/>
  <c r="W370" i="2" s="1"/>
  <c r="AA373" i="2"/>
  <c r="AB373" i="2" s="1"/>
  <c r="V389" i="2"/>
  <c r="X389" i="2" s="1"/>
  <c r="V391" i="2"/>
  <c r="Y391" i="2" s="1"/>
  <c r="Z391" i="2" s="1"/>
  <c r="V392" i="2"/>
  <c r="X392" i="2" s="1"/>
  <c r="R394" i="2"/>
  <c r="W394" i="2" s="1"/>
  <c r="AA397" i="2"/>
  <c r="AB397" i="2" s="1"/>
  <c r="V399" i="2"/>
  <c r="V400" i="2"/>
  <c r="X400" i="2" s="1"/>
  <c r="R402" i="2"/>
  <c r="W402" i="2" s="1"/>
  <c r="AA405" i="2"/>
  <c r="AB405" i="2" s="1"/>
  <c r="V413" i="2"/>
  <c r="X413" i="2" s="1"/>
  <c r="V415" i="2"/>
  <c r="X415" i="2" s="1"/>
  <c r="V416" i="2"/>
  <c r="V419" i="2"/>
  <c r="AA422" i="2"/>
  <c r="AB422" i="2" s="1"/>
  <c r="R425" i="2"/>
  <c r="W425" i="2" s="1"/>
  <c r="R433" i="2"/>
  <c r="W433" i="2" s="1"/>
  <c r="R450" i="2"/>
  <c r="W450" i="2" s="1"/>
  <c r="AA453" i="2"/>
  <c r="AB453" i="2" s="1"/>
  <c r="R454" i="2"/>
  <c r="W454" i="2" s="1"/>
  <c r="AA455" i="2"/>
  <c r="AB455" i="2" s="1"/>
  <c r="V458" i="2"/>
  <c r="V464" i="2"/>
  <c r="X464" i="2" s="1"/>
  <c r="V494" i="2"/>
  <c r="V501" i="2"/>
  <c r="X501" i="2" s="1"/>
  <c r="AA508" i="2"/>
  <c r="AB508" i="2" s="1"/>
  <c r="V510" i="2"/>
  <c r="Y510" i="2" s="1"/>
  <c r="Z510" i="2" s="1"/>
  <c r="V517" i="2"/>
  <c r="X517" i="2" s="1"/>
  <c r="AA524" i="2"/>
  <c r="AB524" i="2" s="1"/>
  <c r="V532" i="2"/>
  <c r="R536" i="2"/>
  <c r="W536" i="2" s="1"/>
  <c r="AA538" i="2"/>
  <c r="AB538" i="2" s="1"/>
  <c r="R542" i="2"/>
  <c r="W542" i="2" s="1"/>
  <c r="R543" i="2"/>
  <c r="W543" i="2" s="1"/>
  <c r="R546" i="2"/>
  <c r="W546" i="2" s="1"/>
  <c r="AA552" i="2"/>
  <c r="AB552" i="2" s="1"/>
  <c r="Y552" i="2"/>
  <c r="Z552" i="2" s="1"/>
  <c r="V553" i="2"/>
  <c r="X560" i="2"/>
  <c r="AA579" i="2"/>
  <c r="AB579" i="2" s="1"/>
  <c r="R581" i="2"/>
  <c r="W581" i="2" s="1"/>
  <c r="AA581" i="2"/>
  <c r="AB581" i="2" s="1"/>
  <c r="V602" i="2"/>
  <c r="X602" i="2" s="1"/>
  <c r="R607" i="2"/>
  <c r="W607" i="2" s="1"/>
  <c r="AA615" i="2"/>
  <c r="AB615" i="2" s="1"/>
  <c r="V617" i="2"/>
  <c r="Y617" i="2" s="1"/>
  <c r="Z617" i="2" s="1"/>
  <c r="AA630" i="2"/>
  <c r="AB630" i="2" s="1"/>
  <c r="AA632" i="2"/>
  <c r="AB632" i="2" s="1"/>
  <c r="AA640" i="2"/>
  <c r="AB640" i="2" s="1"/>
  <c r="V644" i="2"/>
  <c r="Y644" i="2" s="1"/>
  <c r="Z644" i="2" s="1"/>
  <c r="AA645" i="2"/>
  <c r="AB645" i="2" s="1"/>
  <c r="R658" i="2"/>
  <c r="R666" i="2"/>
  <c r="W666" i="2" s="1"/>
  <c r="AA666" i="2"/>
  <c r="AB666" i="2" s="1"/>
  <c r="R668" i="2"/>
  <c r="W668" i="2" s="1"/>
  <c r="AA668" i="2"/>
  <c r="AB668" i="2" s="1"/>
  <c r="AA680" i="2"/>
  <c r="AB680" i="2" s="1"/>
  <c r="R680" i="2"/>
  <c r="W680" i="2" s="1"/>
  <c r="AA681" i="2"/>
  <c r="AB681" i="2" s="1"/>
  <c r="AA374" i="2"/>
  <c r="AB374" i="2" s="1"/>
  <c r="V409" i="2"/>
  <c r="R410" i="2"/>
  <c r="W410" i="2" s="1"/>
  <c r="AA413" i="2"/>
  <c r="AB413" i="2" s="1"/>
  <c r="V429" i="2"/>
  <c r="V437" i="2"/>
  <c r="X437" i="2" s="1"/>
  <c r="V439" i="2"/>
  <c r="V440" i="2"/>
  <c r="X440" i="2" s="1"/>
  <c r="AA441" i="2"/>
  <c r="AB441" i="2" s="1"/>
  <c r="R466" i="2"/>
  <c r="W466" i="2" s="1"/>
  <c r="AA469" i="2"/>
  <c r="AB469" i="2" s="1"/>
  <c r="R470" i="2"/>
  <c r="W470" i="2" s="1"/>
  <c r="AA471" i="2"/>
  <c r="AB471" i="2" s="1"/>
  <c r="V474" i="2"/>
  <c r="V480" i="2"/>
  <c r="X480" i="2" s="1"/>
  <c r="R494" i="2"/>
  <c r="W494" i="2" s="1"/>
  <c r="R510" i="2"/>
  <c r="W510" i="2" s="1"/>
  <c r="R526" i="2"/>
  <c r="W526" i="2" s="1"/>
  <c r="AA532" i="2"/>
  <c r="AB532" i="2" s="1"/>
  <c r="R532" i="2"/>
  <c r="W532" i="2" s="1"/>
  <c r="R548" i="2"/>
  <c r="W548" i="2" s="1"/>
  <c r="R568" i="2"/>
  <c r="W568" i="2" s="1"/>
  <c r="V572" i="2"/>
  <c r="Y572" i="2" s="1"/>
  <c r="Z572" i="2" s="1"/>
  <c r="AA600" i="2"/>
  <c r="AB600" i="2" s="1"/>
  <c r="V678" i="2"/>
  <c r="R490" i="2"/>
  <c r="W490" i="2" s="1"/>
  <c r="V491" i="2"/>
  <c r="V492" i="2"/>
  <c r="X492" i="2" s="1"/>
  <c r="R493" i="2"/>
  <c r="W493" i="2" s="1"/>
  <c r="AA496" i="2"/>
  <c r="AB496" i="2" s="1"/>
  <c r="AA504" i="2"/>
  <c r="AB504" i="2" s="1"/>
  <c r="AA512" i="2"/>
  <c r="AB512" i="2" s="1"/>
  <c r="AA520" i="2"/>
  <c r="AB520" i="2" s="1"/>
  <c r="V555" i="2"/>
  <c r="R558" i="2"/>
  <c r="W558" i="2" s="1"/>
  <c r="R565" i="2"/>
  <c r="W565" i="2" s="1"/>
  <c r="AA571" i="2"/>
  <c r="AB571" i="2" s="1"/>
  <c r="R571" i="2"/>
  <c r="W571" i="2" s="1"/>
  <c r="R631" i="2"/>
  <c r="W631" i="2" s="1"/>
  <c r="R635" i="2"/>
  <c r="W635" i="2" s="1"/>
  <c r="V638" i="2"/>
  <c r="AA648" i="2"/>
  <c r="AB648" i="2" s="1"/>
  <c r="V649" i="2"/>
  <c r="V650" i="2"/>
  <c r="Y650" i="2" s="1"/>
  <c r="Z650" i="2" s="1"/>
  <c r="R651" i="2"/>
  <c r="W651" i="2" s="1"/>
  <c r="V667" i="2"/>
  <c r="X667" i="2" s="1"/>
  <c r="R670" i="2"/>
  <c r="W670" i="2" s="1"/>
  <c r="V684" i="2"/>
  <c r="Y684" i="2" s="1"/>
  <c r="Z684" i="2" s="1"/>
  <c r="AA685" i="2"/>
  <c r="AB685" i="2" s="1"/>
  <c r="AA340" i="2"/>
  <c r="AB340" i="2" s="1"/>
  <c r="V341" i="2"/>
  <c r="X341" i="2" s="1"/>
  <c r="V343" i="2"/>
  <c r="X343" i="2" s="1"/>
  <c r="V344" i="2"/>
  <c r="R346" i="2"/>
  <c r="W346" i="2" s="1"/>
  <c r="AA349" i="2"/>
  <c r="AB349" i="2" s="1"/>
  <c r="V355" i="2"/>
  <c r="X355" i="2" s="1"/>
  <c r="AA358" i="2"/>
  <c r="AB358" i="2" s="1"/>
  <c r="V381" i="2"/>
  <c r="X381" i="2" s="1"/>
  <c r="V383" i="2"/>
  <c r="V384" i="2"/>
  <c r="R386" i="2"/>
  <c r="W386" i="2" s="1"/>
  <c r="AA389" i="2"/>
  <c r="AB389" i="2" s="1"/>
  <c r="V395" i="2"/>
  <c r="V403" i="2"/>
  <c r="X403" i="2" s="1"/>
  <c r="AA406" i="2"/>
  <c r="AB406" i="2" s="1"/>
  <c r="V421" i="2"/>
  <c r="X421" i="2" s="1"/>
  <c r="V423" i="2"/>
  <c r="V424" i="2"/>
  <c r="X424" i="2" s="1"/>
  <c r="R426" i="2"/>
  <c r="W426" i="2" s="1"/>
  <c r="AA429" i="2"/>
  <c r="AB429" i="2" s="1"/>
  <c r="V431" i="2"/>
  <c r="V432" i="2"/>
  <c r="X432" i="2" s="1"/>
  <c r="R434" i="2"/>
  <c r="W434" i="2" s="1"/>
  <c r="AA437" i="2"/>
  <c r="AB437" i="2" s="1"/>
  <c r="R439" i="2"/>
  <c r="W439" i="2" s="1"/>
  <c r="V442" i="2"/>
  <c r="R449" i="2"/>
  <c r="W449" i="2" s="1"/>
  <c r="V451" i="2"/>
  <c r="X451" i="2" s="1"/>
  <c r="V455" i="2"/>
  <c r="X455" i="2" s="1"/>
  <c r="R458" i="2"/>
  <c r="W458" i="2" s="1"/>
  <c r="AA461" i="2"/>
  <c r="AB461" i="2" s="1"/>
  <c r="R462" i="2"/>
  <c r="W462" i="2" s="1"/>
  <c r="AA463" i="2"/>
  <c r="AB463" i="2" s="1"/>
  <c r="V466" i="2"/>
  <c r="X466" i="2" s="1"/>
  <c r="V472" i="2"/>
  <c r="X472" i="2" s="1"/>
  <c r="R481" i="2"/>
  <c r="W481" i="2" s="1"/>
  <c r="V483" i="2"/>
  <c r="X483" i="2" s="1"/>
  <c r="V489" i="2"/>
  <c r="Y489" i="2" s="1"/>
  <c r="Z489" i="2" s="1"/>
  <c r="AA494" i="2"/>
  <c r="AB494" i="2" s="1"/>
  <c r="V495" i="2"/>
  <c r="X495" i="2" s="1"/>
  <c r="AA502" i="2"/>
  <c r="AB502" i="2" s="1"/>
  <c r="V503" i="2"/>
  <c r="X503" i="2" s="1"/>
  <c r="AA510" i="2"/>
  <c r="AB510" i="2" s="1"/>
  <c r="V511" i="2"/>
  <c r="X511" i="2" s="1"/>
  <c r="AA518" i="2"/>
  <c r="AB518" i="2" s="1"/>
  <c r="V519" i="2"/>
  <c r="X519" i="2" s="1"/>
  <c r="AA526" i="2"/>
  <c r="AB526" i="2" s="1"/>
  <c r="R531" i="2"/>
  <c r="AA533" i="2"/>
  <c r="AB533" i="2" s="1"/>
  <c r="V533" i="2"/>
  <c r="X533" i="2" s="1"/>
  <c r="R540" i="2"/>
  <c r="W540" i="2" s="1"/>
  <c r="R541" i="2"/>
  <c r="W541" i="2" s="1"/>
  <c r="AA554" i="2"/>
  <c r="AB554" i="2" s="1"/>
  <c r="R554" i="2"/>
  <c r="W554" i="2" s="1"/>
  <c r="AA560" i="2"/>
  <c r="AB560" i="2" s="1"/>
  <c r="V563" i="2"/>
  <c r="AA568" i="2"/>
  <c r="AB568" i="2" s="1"/>
  <c r="V568" i="2"/>
  <c r="R573" i="2"/>
  <c r="W573" i="2" s="1"/>
  <c r="V574" i="2"/>
  <c r="X574" i="2" s="1"/>
  <c r="V582" i="2"/>
  <c r="R590" i="2"/>
  <c r="W590" i="2" s="1"/>
  <c r="R591" i="2"/>
  <c r="W591" i="2" s="1"/>
  <c r="V592" i="2"/>
  <c r="X592" i="2" s="1"/>
  <c r="R596" i="2"/>
  <c r="W596" i="2" s="1"/>
  <c r="AA596" i="2"/>
  <c r="AB596" i="2" s="1"/>
  <c r="AA617" i="2"/>
  <c r="AB617" i="2" s="1"/>
  <c r="R618" i="2"/>
  <c r="W618" i="2" s="1"/>
  <c r="V620" i="2"/>
  <c r="X620" i="2" s="1"/>
  <c r="V623" i="2"/>
  <c r="Y623" i="2" s="1"/>
  <c r="Z623" i="2" s="1"/>
  <c r="V629" i="2"/>
  <c r="AA662" i="2"/>
  <c r="AB662" i="2" s="1"/>
  <c r="V666" i="2"/>
  <c r="Y666" i="2" s="1"/>
  <c r="Z666" i="2" s="1"/>
  <c r="AA674" i="2"/>
  <c r="AB674" i="2" s="1"/>
  <c r="R684" i="2"/>
  <c r="W684" i="2" s="1"/>
  <c r="V486" i="2"/>
  <c r="R491" i="2"/>
  <c r="W491" i="2" s="1"/>
  <c r="AA492" i="2"/>
  <c r="AB492" i="2" s="1"/>
  <c r="AA534" i="2"/>
  <c r="AB534" i="2" s="1"/>
  <c r="AA535" i="2"/>
  <c r="AB535" i="2" s="1"/>
  <c r="V535" i="2"/>
  <c r="R539" i="2"/>
  <c r="W539" i="2" s="1"/>
  <c r="V540" i="2"/>
  <c r="R559" i="2"/>
  <c r="W559" i="2" s="1"/>
  <c r="R560" i="2"/>
  <c r="W560" i="2" s="1"/>
  <c r="AA562" i="2"/>
  <c r="AB562" i="2" s="1"/>
  <c r="R564" i="2"/>
  <c r="W564" i="2" s="1"/>
  <c r="AA570" i="2"/>
  <c r="AB570" i="2" s="1"/>
  <c r="AA576" i="2"/>
  <c r="AB576" i="2" s="1"/>
  <c r="AA578" i="2"/>
  <c r="AB578" i="2" s="1"/>
  <c r="R580" i="2"/>
  <c r="W580" i="2" s="1"/>
  <c r="V604" i="2"/>
  <c r="AA616" i="2"/>
  <c r="AB616" i="2" s="1"/>
  <c r="AA625" i="2"/>
  <c r="AB625" i="2" s="1"/>
  <c r="V625" i="2"/>
  <c r="V627" i="2"/>
  <c r="R636" i="2"/>
  <c r="W636" i="2" s="1"/>
  <c r="R638" i="2"/>
  <c r="W638" i="2" s="1"/>
  <c r="R649" i="2"/>
  <c r="W649" i="2" s="1"/>
  <c r="AA650" i="2"/>
  <c r="AB650" i="2" s="1"/>
  <c r="AA657" i="2"/>
  <c r="AB657" i="2" s="1"/>
  <c r="V659" i="2"/>
  <c r="Y659" i="2" s="1"/>
  <c r="Z659" i="2" s="1"/>
  <c r="V669" i="2"/>
  <c r="V674" i="2"/>
  <c r="Y674" i="2" s="1"/>
  <c r="Z674" i="2" s="1"/>
  <c r="AA676" i="2"/>
  <c r="AB676" i="2" s="1"/>
  <c r="R448" i="4"/>
  <c r="W448" i="4" s="1"/>
  <c r="V194" i="4"/>
  <c r="V154" i="4"/>
  <c r="X154" i="4" s="1"/>
  <c r="V292" i="4"/>
  <c r="X292" i="4" s="1"/>
  <c r="R295" i="4"/>
  <c r="W295" i="4" s="1"/>
  <c r="AA499" i="4"/>
  <c r="AB499" i="4" s="1"/>
  <c r="V299" i="4"/>
  <c r="X299" i="4" s="1"/>
  <c r="AA356" i="4"/>
  <c r="AB356" i="4" s="1"/>
  <c r="V117" i="4"/>
  <c r="X117" i="4" s="1"/>
  <c r="V123" i="4"/>
  <c r="X123" i="4" s="1"/>
  <c r="V343" i="4"/>
  <c r="X343" i="4" s="1"/>
  <c r="V21" i="4"/>
  <c r="X21" i="4" s="1"/>
  <c r="V240" i="4"/>
  <c r="X240" i="4" s="1"/>
  <c r="V228" i="4"/>
  <c r="V312" i="4"/>
  <c r="X312" i="4" s="1"/>
  <c r="V224" i="4"/>
  <c r="X224" i="4" s="1"/>
  <c r="V449" i="4"/>
  <c r="X449" i="4" s="1"/>
  <c r="V180" i="4"/>
  <c r="V425" i="4"/>
  <c r="X425" i="4" s="1"/>
  <c r="V437" i="4"/>
  <c r="X437" i="4" s="1"/>
  <c r="V227" i="4"/>
  <c r="X227" i="4" s="1"/>
  <c r="R69" i="4"/>
  <c r="W69" i="4" s="1"/>
  <c r="R88" i="4"/>
  <c r="W88" i="4" s="1"/>
  <c r="V414" i="4"/>
  <c r="X414" i="4" s="1"/>
  <c r="V208" i="4"/>
  <c r="X208" i="4" s="1"/>
  <c r="V144" i="4"/>
  <c r="X144" i="4" s="1"/>
  <c r="V23" i="4"/>
  <c r="X23" i="4" s="1"/>
  <c r="V35" i="4"/>
  <c r="X35" i="4" s="1"/>
  <c r="V59" i="4"/>
  <c r="X59" i="4" s="1"/>
  <c r="V488" i="4"/>
  <c r="V344" i="4"/>
  <c r="X344" i="4" s="1"/>
  <c r="R430" i="4"/>
  <c r="W430" i="4" s="1"/>
  <c r="R21" i="4"/>
  <c r="W21" i="4" s="1"/>
  <c r="R403" i="4"/>
  <c r="W403" i="4" s="1"/>
  <c r="R414" i="4"/>
  <c r="W414" i="4" s="1"/>
  <c r="V219" i="4"/>
  <c r="X219" i="4" s="1"/>
  <c r="V81" i="4"/>
  <c r="X81" i="4" s="1"/>
  <c r="V253" i="4"/>
  <c r="V152" i="4"/>
  <c r="X152" i="4" s="1"/>
  <c r="V210" i="4"/>
  <c r="X210" i="4" s="1"/>
  <c r="V322" i="4"/>
  <c r="X322" i="4" s="1"/>
  <c r="V267" i="4"/>
  <c r="V88" i="4"/>
  <c r="Y88" i="4" s="1"/>
  <c r="Z88" i="4" s="1"/>
  <c r="R433" i="4"/>
  <c r="W433" i="4" s="1"/>
  <c r="R471" i="4"/>
  <c r="W471" i="4" s="1"/>
  <c r="AA505" i="4"/>
  <c r="AB505" i="4" s="1"/>
  <c r="R103" i="4"/>
  <c r="W103" i="4" s="1"/>
  <c r="V146" i="4"/>
  <c r="X146" i="4" s="1"/>
  <c r="R319" i="4"/>
  <c r="W319" i="4" s="1"/>
  <c r="V27" i="4"/>
  <c r="AA132" i="4"/>
  <c r="AB132" i="4" s="1"/>
  <c r="V151" i="4"/>
  <c r="X151" i="4" s="1"/>
  <c r="V56" i="4"/>
  <c r="X56" i="4" s="1"/>
  <c r="V355" i="4"/>
  <c r="V280" i="4"/>
  <c r="X280" i="4" s="1"/>
  <c r="V239" i="4"/>
  <c r="X239" i="4" s="1"/>
  <c r="V98" i="4"/>
  <c r="X98" i="4" s="1"/>
  <c r="V235" i="4"/>
  <c r="V236" i="4"/>
  <c r="X236" i="4" s="1"/>
  <c r="V303" i="4"/>
  <c r="X303" i="4" s="1"/>
  <c r="V282" i="4"/>
  <c r="X282" i="4" s="1"/>
  <c r="R184" i="4"/>
  <c r="W184" i="4" s="1"/>
  <c r="V288" i="4"/>
  <c r="X288" i="4" s="1"/>
  <c r="R141" i="4"/>
  <c r="W141" i="4" s="1"/>
  <c r="R241" i="4"/>
  <c r="W241" i="4" s="1"/>
  <c r="R472" i="4"/>
  <c r="W472" i="4" s="1"/>
  <c r="R341" i="4"/>
  <c r="W341" i="4" s="1"/>
  <c r="AA419" i="4"/>
  <c r="AB419" i="4" s="1"/>
  <c r="V419" i="4"/>
  <c r="X419" i="4" s="1"/>
  <c r="V416" i="4"/>
  <c r="R405" i="4"/>
  <c r="W405" i="4" s="1"/>
  <c r="V423" i="4"/>
  <c r="X423" i="4" s="1"/>
  <c r="R453" i="4"/>
  <c r="W453" i="4" s="1"/>
  <c r="V401" i="4"/>
  <c r="V12" i="4"/>
  <c r="X12" i="4" s="1"/>
  <c r="V475" i="4"/>
  <c r="X475" i="4" s="1"/>
  <c r="AA9" i="4"/>
  <c r="AB9" i="4" s="1"/>
  <c r="AA517" i="4"/>
  <c r="AB517" i="4" s="1"/>
  <c r="V214" i="4"/>
  <c r="R190" i="4"/>
  <c r="W190" i="4" s="1"/>
  <c r="V230" i="4"/>
  <c r="X230" i="4" s="1"/>
  <c r="V503" i="4"/>
  <c r="R189" i="4"/>
  <c r="W189" i="4" s="1"/>
  <c r="V138" i="4"/>
  <c r="X138" i="4" s="1"/>
  <c r="R159" i="4"/>
  <c r="W159" i="4" s="1"/>
  <c r="AA194" i="4"/>
  <c r="AB194" i="4" s="1"/>
  <c r="R154" i="4"/>
  <c r="W154" i="4" s="1"/>
  <c r="AA292" i="4"/>
  <c r="AB292" i="4" s="1"/>
  <c r="V158" i="4"/>
  <c r="X158" i="4" s="1"/>
  <c r="R254" i="4"/>
  <c r="W254" i="4" s="1"/>
  <c r="R502" i="4"/>
  <c r="W502" i="4" s="1"/>
  <c r="AA343" i="4"/>
  <c r="AB343" i="4" s="1"/>
  <c r="R205" i="4"/>
  <c r="W205" i="4" s="1"/>
  <c r="R151" i="4"/>
  <c r="W151" i="4" s="1"/>
  <c r="V339" i="4"/>
  <c r="X339" i="4" s="1"/>
  <c r="AA426" i="4"/>
  <c r="AB426" i="4" s="1"/>
  <c r="V427" i="4"/>
  <c r="X427" i="4" s="1"/>
  <c r="V422" i="4"/>
  <c r="R429" i="4"/>
  <c r="W429" i="4" s="1"/>
  <c r="V477" i="4"/>
  <c r="V451" i="4"/>
  <c r="V463" i="4"/>
  <c r="R401" i="4"/>
  <c r="W401" i="4" s="1"/>
  <c r="V160" i="4"/>
  <c r="X160" i="4" s="1"/>
  <c r="V497" i="4"/>
  <c r="X497" i="4" s="1"/>
  <c r="V7" i="4"/>
  <c r="X7" i="4" s="1"/>
  <c r="V8" i="4"/>
  <c r="X8" i="4" s="1"/>
  <c r="V79" i="4"/>
  <c r="X79" i="4" s="1"/>
  <c r="V26" i="4"/>
  <c r="X26" i="4" s="1"/>
  <c r="V97" i="4"/>
  <c r="X97" i="4" s="1"/>
  <c r="V42" i="4"/>
  <c r="X42" i="4" s="1"/>
  <c r="V14" i="4"/>
  <c r="X14" i="4" s="1"/>
  <c r="V83" i="4"/>
  <c r="X83" i="4" s="1"/>
  <c r="V25" i="4"/>
  <c r="X25" i="4" s="1"/>
  <c r="R214" i="4"/>
  <c r="W214" i="4" s="1"/>
  <c r="V69" i="4"/>
  <c r="R506" i="4"/>
  <c r="W506" i="4" s="1"/>
  <c r="V499" i="4"/>
  <c r="V300" i="4"/>
  <c r="X300" i="4" s="1"/>
  <c r="V519" i="4"/>
  <c r="X519" i="4" s="1"/>
  <c r="V72" i="4"/>
  <c r="Y72" i="4" s="1"/>
  <c r="Z72" i="4" s="1"/>
  <c r="V28" i="4"/>
  <c r="V400" i="4"/>
  <c r="X400" i="4" s="1"/>
  <c r="V73" i="4"/>
  <c r="X73" i="4" s="1"/>
  <c r="R265" i="4"/>
  <c r="W265" i="4" s="1"/>
  <c r="R330" i="4"/>
  <c r="W330" i="4" s="1"/>
  <c r="V305" i="4"/>
  <c r="X305" i="4" s="1"/>
  <c r="R252" i="4"/>
  <c r="W252" i="4" s="1"/>
  <c r="V320" i="4"/>
  <c r="X320" i="4" s="1"/>
  <c r="AA304" i="4"/>
  <c r="AB304" i="4" s="1"/>
  <c r="V304" i="4"/>
  <c r="X304" i="4" s="1"/>
  <c r="V394" i="4"/>
  <c r="X394" i="4" s="1"/>
  <c r="V398" i="4"/>
  <c r="X398" i="4" s="1"/>
  <c r="V268" i="4"/>
  <c r="X268" i="4" s="1"/>
  <c r="V378" i="4"/>
  <c r="X378" i="4" s="1"/>
  <c r="AA336" i="4"/>
  <c r="AB336" i="4" s="1"/>
  <c r="V336" i="4"/>
  <c r="X336" i="4" s="1"/>
  <c r="V352" i="4"/>
  <c r="R452" i="4"/>
  <c r="W452" i="4" s="1"/>
  <c r="V373" i="4"/>
  <c r="V375" i="4"/>
  <c r="X375" i="4" s="1"/>
  <c r="V403" i="4"/>
  <c r="AA471" i="4"/>
  <c r="AB471" i="4" s="1"/>
  <c r="R477" i="4"/>
  <c r="W477" i="4" s="1"/>
  <c r="V498" i="4"/>
  <c r="X498" i="4" s="1"/>
  <c r="R101" i="4"/>
  <c r="W101" i="4" s="1"/>
  <c r="V71" i="4"/>
  <c r="X71" i="4" s="1"/>
  <c r="R24" i="4"/>
  <c r="W24" i="4" s="1"/>
  <c r="AA436" i="4"/>
  <c r="AB436" i="4" s="1"/>
  <c r="R83" i="4"/>
  <c r="W83" i="4" s="1"/>
  <c r="R146" i="4"/>
  <c r="W146" i="4" s="1"/>
  <c r="V10" i="4"/>
  <c r="X10" i="4" s="1"/>
  <c r="R344" i="4"/>
  <c r="W344" i="4" s="1"/>
  <c r="R116" i="4"/>
  <c r="W116" i="4" s="1"/>
  <c r="R227" i="4"/>
  <c r="W227" i="4" s="1"/>
  <c r="AA230" i="4"/>
  <c r="AB230" i="4" s="1"/>
  <c r="R503" i="4"/>
  <c r="W503" i="4" s="1"/>
  <c r="AA88" i="4"/>
  <c r="AB88" i="4" s="1"/>
  <c r="R138" i="4"/>
  <c r="W138" i="4" s="1"/>
  <c r="V168" i="4"/>
  <c r="R175" i="4"/>
  <c r="W175" i="4" s="1"/>
  <c r="V55" i="4"/>
  <c r="X55" i="4" s="1"/>
  <c r="R27" i="4"/>
  <c r="W27" i="4" s="1"/>
  <c r="V120" i="4"/>
  <c r="R93" i="4"/>
  <c r="W93" i="4" s="1"/>
  <c r="R457" i="4"/>
  <c r="W457" i="4" s="1"/>
  <c r="R231" i="4"/>
  <c r="W231" i="4" s="1"/>
  <c r="AA109" i="4"/>
  <c r="AB109" i="4" s="1"/>
  <c r="V109" i="4"/>
  <c r="X109" i="4" s="1"/>
  <c r="R191" i="4"/>
  <c r="W191" i="4" s="1"/>
  <c r="V112" i="4"/>
  <c r="X112" i="4" s="1"/>
  <c r="V233" i="4"/>
  <c r="V91" i="4"/>
  <c r="X91" i="4" s="1"/>
  <c r="R92" i="4"/>
  <c r="W92" i="4" s="1"/>
  <c r="V162" i="4"/>
  <c r="X162" i="4" s="1"/>
  <c r="V192" i="4"/>
  <c r="X192" i="4" s="1"/>
  <c r="R193" i="4"/>
  <c r="W193" i="4" s="1"/>
  <c r="R150" i="4"/>
  <c r="W150" i="4" s="1"/>
  <c r="R62" i="4"/>
  <c r="W62" i="4" s="1"/>
  <c r="V245" i="4"/>
  <c r="X245" i="4" s="1"/>
  <c r="V244" i="4"/>
  <c r="X244" i="4" s="1"/>
  <c r="V290" i="4"/>
  <c r="V203" i="4"/>
  <c r="X203" i="4" s="1"/>
  <c r="V325" i="4"/>
  <c r="V331" i="4"/>
  <c r="X331" i="4" s="1"/>
  <c r="AA156" i="4"/>
  <c r="AB156" i="4" s="1"/>
  <c r="R287" i="4"/>
  <c r="W287" i="4" s="1"/>
  <c r="AA224" i="4"/>
  <c r="AB224" i="4" s="1"/>
  <c r="R224" i="4"/>
  <c r="W224" i="4" s="1"/>
  <c r="R321" i="4"/>
  <c r="W321" i="4" s="1"/>
  <c r="R449" i="4"/>
  <c r="W449" i="4" s="1"/>
  <c r="AA180" i="4"/>
  <c r="AB180" i="4" s="1"/>
  <c r="R180" i="4"/>
  <c r="W180" i="4" s="1"/>
  <c r="AA425" i="4"/>
  <c r="AB425" i="4" s="1"/>
  <c r="R425" i="4"/>
  <c r="W425" i="4" s="1"/>
  <c r="AA437" i="4"/>
  <c r="AB437" i="4" s="1"/>
  <c r="R437" i="4"/>
  <c r="W437" i="4" s="1"/>
  <c r="AA431" i="4"/>
  <c r="AB431" i="4" s="1"/>
  <c r="V441" i="4"/>
  <c r="Y441" i="4" s="1"/>
  <c r="Z441" i="4" s="1"/>
  <c r="V261" i="4"/>
  <c r="X261" i="4" s="1"/>
  <c r="V297" i="4"/>
  <c r="X297" i="4" s="1"/>
  <c r="V70" i="4"/>
  <c r="X70" i="4" s="1"/>
  <c r="AA496" i="4"/>
  <c r="AB496" i="4" s="1"/>
  <c r="AA492" i="4"/>
  <c r="AB492" i="4" s="1"/>
  <c r="V114" i="4"/>
  <c r="X114" i="4" s="1"/>
  <c r="R498" i="4"/>
  <c r="W498" i="4" s="1"/>
  <c r="V296" i="4"/>
  <c r="X296" i="4" s="1"/>
  <c r="AA201" i="4"/>
  <c r="AB201" i="4" s="1"/>
  <c r="R168" i="4"/>
  <c r="W168" i="4" s="1"/>
  <c r="AA118" i="4"/>
  <c r="AB118" i="4" s="1"/>
  <c r="AA154" i="4"/>
  <c r="AB154" i="4" s="1"/>
  <c r="R120" i="4"/>
  <c r="W120" i="4" s="1"/>
  <c r="V342" i="4"/>
  <c r="V518" i="4"/>
  <c r="R91" i="4"/>
  <c r="W91" i="4" s="1"/>
  <c r="AA300" i="4"/>
  <c r="AB300" i="4" s="1"/>
  <c r="AA72" i="4"/>
  <c r="AB72" i="4" s="1"/>
  <c r="AA151" i="4"/>
  <c r="AB151" i="4" s="1"/>
  <c r="R245" i="4"/>
  <c r="W245" i="4" s="1"/>
  <c r="R244" i="4"/>
  <c r="W244" i="4" s="1"/>
  <c r="R351" i="4"/>
  <c r="W351" i="4" s="1"/>
  <c r="R169" i="4"/>
  <c r="W169" i="4" s="1"/>
  <c r="R195" i="4"/>
  <c r="W195" i="4" s="1"/>
  <c r="R217" i="4"/>
  <c r="W217" i="4" s="1"/>
  <c r="R75" i="4"/>
  <c r="W75" i="4" s="1"/>
  <c r="AA276" i="4"/>
  <c r="AB276" i="4" s="1"/>
  <c r="R276" i="4"/>
  <c r="W276" i="4" s="1"/>
  <c r="V242" i="4"/>
  <c r="X242" i="4" s="1"/>
  <c r="V135" i="4"/>
  <c r="V181" i="4"/>
  <c r="V223" i="4"/>
  <c r="X223" i="4" s="1"/>
  <c r="V139" i="4"/>
  <c r="X139" i="4" s="1"/>
  <c r="AA299" i="4"/>
  <c r="AB299" i="4" s="1"/>
  <c r="R299" i="4"/>
  <c r="W299" i="4" s="1"/>
  <c r="R293" i="4"/>
  <c r="W293" i="4" s="1"/>
  <c r="AA288" i="4"/>
  <c r="AB288" i="4" s="1"/>
  <c r="R288" i="4"/>
  <c r="W288" i="4" s="1"/>
  <c r="AA325" i="4"/>
  <c r="AB325" i="4" s="1"/>
  <c r="R325" i="4"/>
  <c r="W325" i="4" s="1"/>
  <c r="R331" i="4"/>
  <c r="W331" i="4" s="1"/>
  <c r="V330" i="4"/>
  <c r="AA441" i="4"/>
  <c r="AB441" i="4" s="1"/>
  <c r="V291" i="4"/>
  <c r="X291" i="4" s="1"/>
  <c r="AA115" i="4"/>
  <c r="AB115" i="4" s="1"/>
  <c r="AA18" i="4"/>
  <c r="AB18" i="4" s="1"/>
  <c r="AA261" i="4"/>
  <c r="AB261" i="4" s="1"/>
  <c r="AA128" i="4"/>
  <c r="AB128" i="4" s="1"/>
  <c r="AA524" i="4"/>
  <c r="AB524" i="4" s="1"/>
  <c r="AA523" i="4"/>
  <c r="AB523" i="4" s="1"/>
  <c r="AA126" i="4"/>
  <c r="AB126" i="4" s="1"/>
  <c r="AA501" i="4"/>
  <c r="AB501" i="4" s="1"/>
  <c r="AA504" i="4"/>
  <c r="AB504" i="4" s="1"/>
  <c r="AA76" i="4"/>
  <c r="AB76" i="4" s="1"/>
  <c r="AA143" i="4"/>
  <c r="AB143" i="4" s="1"/>
  <c r="V54" i="4"/>
  <c r="X54" i="4" s="1"/>
  <c r="V4" i="4"/>
  <c r="X4" i="4" s="1"/>
  <c r="V61" i="4"/>
  <c r="X61" i="4" s="1"/>
  <c r="V48" i="4"/>
  <c r="X48" i="4" s="1"/>
  <c r="R89" i="4"/>
  <c r="W89" i="4" s="1"/>
  <c r="AA33" i="4"/>
  <c r="AB33" i="4" s="1"/>
  <c r="V32" i="4"/>
  <c r="X32" i="4" s="1"/>
  <c r="V124" i="4"/>
  <c r="X124" i="4" s="1"/>
  <c r="V66" i="4"/>
  <c r="X66" i="4" s="1"/>
  <c r="V159" i="4"/>
  <c r="R136" i="4"/>
  <c r="W136" i="4" s="1"/>
  <c r="R194" i="4"/>
  <c r="W194" i="4" s="1"/>
  <c r="V113" i="4"/>
  <c r="R197" i="4"/>
  <c r="W197" i="4" s="1"/>
  <c r="R132" i="4"/>
  <c r="W132" i="4" s="1"/>
  <c r="R292" i="4"/>
  <c r="W292" i="4" s="1"/>
  <c r="R29" i="4"/>
  <c r="W29" i="4" s="1"/>
  <c r="V157" i="4"/>
  <c r="Y157" i="4" s="1"/>
  <c r="Z157" i="4" s="1"/>
  <c r="V187" i="4"/>
  <c r="R342" i="4"/>
  <c r="W342" i="4" s="1"/>
  <c r="AA131" i="4"/>
  <c r="AB131" i="4" s="1"/>
  <c r="V131" i="4"/>
  <c r="X131" i="4" s="1"/>
  <c r="R404" i="4"/>
  <c r="W404" i="4" s="1"/>
  <c r="R499" i="4"/>
  <c r="W499" i="4" s="1"/>
  <c r="V254" i="4"/>
  <c r="X254" i="4" s="1"/>
  <c r="V502" i="4"/>
  <c r="V205" i="4"/>
  <c r="R166" i="4"/>
  <c r="W166" i="4" s="1"/>
  <c r="R519" i="4"/>
  <c r="W519" i="4" s="1"/>
  <c r="R148" i="4"/>
  <c r="W148" i="4" s="1"/>
  <c r="R28" i="4"/>
  <c r="W28" i="4" s="1"/>
  <c r="R204" i="4"/>
  <c r="W204" i="4" s="1"/>
  <c r="V238" i="4"/>
  <c r="AA242" i="4"/>
  <c r="AB242" i="4" s="1"/>
  <c r="R242" i="4"/>
  <c r="W242" i="4" s="1"/>
  <c r="AA135" i="4"/>
  <c r="AB135" i="4" s="1"/>
  <c r="R135" i="4"/>
  <c r="W135" i="4" s="1"/>
  <c r="AA85" i="4"/>
  <c r="AB85" i="4" s="1"/>
  <c r="V308" i="4"/>
  <c r="V364" i="4"/>
  <c r="X364" i="4" s="1"/>
  <c r="R221" i="4"/>
  <c r="W221" i="4" s="1"/>
  <c r="AA268" i="4"/>
  <c r="AB268" i="4" s="1"/>
  <c r="AA339" i="4"/>
  <c r="AB339" i="4" s="1"/>
  <c r="R339" i="4"/>
  <c r="W339" i="4" s="1"/>
  <c r="V95" i="4"/>
  <c r="X95" i="4" s="1"/>
  <c r="V129" i="4"/>
  <c r="X129" i="4" s="1"/>
  <c r="R73" i="4"/>
  <c r="W73" i="4" s="1"/>
  <c r="AA281" i="4"/>
  <c r="AB281" i="4" s="1"/>
  <c r="V293" i="4"/>
  <c r="X293" i="4" s="1"/>
  <c r="V184" i="4"/>
  <c r="X184" i="4" s="1"/>
  <c r="AA21" i="4"/>
  <c r="AB21" i="4" s="1"/>
  <c r="R308" i="4"/>
  <c r="W308" i="4" s="1"/>
  <c r="V286" i="4"/>
  <c r="X286" i="4" s="1"/>
  <c r="V323" i="4"/>
  <c r="X323" i="4" s="1"/>
  <c r="R312" i="4"/>
  <c r="W312" i="4" s="1"/>
  <c r="V386" i="4"/>
  <c r="AA338" i="4"/>
  <c r="AB338" i="4" s="1"/>
  <c r="V252" i="4"/>
  <c r="Y252" i="4" s="1"/>
  <c r="Z252" i="4" s="1"/>
  <c r="V361" i="4"/>
  <c r="X361" i="4" s="1"/>
  <c r="V370" i="4"/>
  <c r="R347" i="4"/>
  <c r="W347" i="4" s="1"/>
  <c r="R352" i="4"/>
  <c r="W352" i="4" s="1"/>
  <c r="AA391" i="4"/>
  <c r="AB391" i="4" s="1"/>
  <c r="V397" i="4"/>
  <c r="X397" i="4" s="1"/>
  <c r="V417" i="4"/>
  <c r="V389" i="4"/>
  <c r="V440" i="4"/>
  <c r="R463" i="4"/>
  <c r="W463" i="4" s="1"/>
  <c r="V415" i="4"/>
  <c r="X415" i="4" s="1"/>
  <c r="AA454" i="4"/>
  <c r="AB454" i="4" s="1"/>
  <c r="V454" i="4"/>
  <c r="X454" i="4" s="1"/>
  <c r="AA447" i="4"/>
  <c r="AB447" i="4" s="1"/>
  <c r="AA445" i="4"/>
  <c r="AB445" i="4" s="1"/>
  <c r="AA466" i="4"/>
  <c r="AB466" i="4" s="1"/>
  <c r="AA468" i="4"/>
  <c r="AB468" i="4" s="1"/>
  <c r="AA473" i="4"/>
  <c r="AB473" i="4" s="1"/>
  <c r="AA458" i="4"/>
  <c r="AB458" i="4" s="1"/>
  <c r="AA469" i="4"/>
  <c r="AB469" i="4" s="1"/>
  <c r="AA480" i="4"/>
  <c r="AB480" i="4" s="1"/>
  <c r="R345" i="4"/>
  <c r="W345" i="4" s="1"/>
  <c r="R389" i="4"/>
  <c r="W389" i="4" s="1"/>
  <c r="V365" i="4"/>
  <c r="X365" i="4" s="1"/>
  <c r="AA403" i="4"/>
  <c r="AB403" i="4" s="1"/>
  <c r="R443" i="4"/>
  <c r="W443" i="4" s="1"/>
  <c r="R464" i="4"/>
  <c r="W464" i="4" s="1"/>
  <c r="V438" i="4"/>
  <c r="X438" i="4" s="1"/>
  <c r="V439" i="4"/>
  <c r="AA450" i="4"/>
  <c r="AB450" i="4" s="1"/>
  <c r="R454" i="4"/>
  <c r="W454" i="4" s="1"/>
  <c r="V447" i="4"/>
  <c r="V351" i="4"/>
  <c r="R275" i="4"/>
  <c r="W275" i="4" s="1"/>
  <c r="R247" i="4"/>
  <c r="W247" i="4" s="1"/>
  <c r="R87" i="4"/>
  <c r="W87" i="4" s="1"/>
  <c r="R206" i="4"/>
  <c r="W206" i="4" s="1"/>
  <c r="R512" i="4"/>
  <c r="W512" i="4" s="1"/>
  <c r="V169" i="4"/>
  <c r="V195" i="4"/>
  <c r="V217" i="4"/>
  <c r="X217" i="4" s="1"/>
  <c r="V75" i="4"/>
  <c r="V127" i="4"/>
  <c r="X127" i="4" s="1"/>
  <c r="R400" i="4"/>
  <c r="W400" i="4" s="1"/>
  <c r="AA358" i="4"/>
  <c r="AB358" i="4" s="1"/>
  <c r="R315" i="4"/>
  <c r="W315" i="4" s="1"/>
  <c r="AA161" i="4"/>
  <c r="AB161" i="4" s="1"/>
  <c r="R102" i="4"/>
  <c r="W102" i="4" s="1"/>
  <c r="AA388" i="4"/>
  <c r="AB388" i="4" s="1"/>
  <c r="R219" i="4"/>
  <c r="W219" i="4" s="1"/>
  <c r="R81" i="4"/>
  <c r="W81" i="4" s="1"/>
  <c r="R253" i="4"/>
  <c r="W253" i="4" s="1"/>
  <c r="R152" i="4"/>
  <c r="W152" i="4" s="1"/>
  <c r="R210" i="4"/>
  <c r="W210" i="4" s="1"/>
  <c r="R322" i="4"/>
  <c r="W322" i="4" s="1"/>
  <c r="R267" i="4"/>
  <c r="W267" i="4" s="1"/>
  <c r="R282" i="4"/>
  <c r="W282" i="4" s="1"/>
  <c r="V265" i="4"/>
  <c r="R240" i="4"/>
  <c r="W240" i="4" s="1"/>
  <c r="R317" i="4"/>
  <c r="W317" i="4" s="1"/>
  <c r="V287" i="4"/>
  <c r="X287" i="4" s="1"/>
  <c r="V141" i="4"/>
  <c r="AA295" i="4"/>
  <c r="AB295" i="4" s="1"/>
  <c r="AA243" i="4"/>
  <c r="AB243" i="4" s="1"/>
  <c r="V333" i="4"/>
  <c r="X333" i="4" s="1"/>
  <c r="V334" i="4"/>
  <c r="V185" i="4"/>
  <c r="X185" i="4" s="1"/>
  <c r="V301" i="4"/>
  <c r="X301" i="4" s="1"/>
  <c r="V100" i="4"/>
  <c r="X100" i="4" s="1"/>
  <c r="V274" i="4"/>
  <c r="V455" i="4"/>
  <c r="X455" i="4" s="1"/>
  <c r="V249" i="4"/>
  <c r="X249" i="4" s="1"/>
  <c r="V424" i="4"/>
  <c r="X424" i="4" s="1"/>
  <c r="R302" i="4"/>
  <c r="W302" i="4" s="1"/>
  <c r="V421" i="4"/>
  <c r="X421" i="4" s="1"/>
  <c r="V350" i="4"/>
  <c r="X350" i="4" s="1"/>
  <c r="R283" i="4"/>
  <c r="W283" i="4" s="1"/>
  <c r="V221" i="4"/>
  <c r="V368" i="4"/>
  <c r="X368" i="4" s="1"/>
  <c r="V393" i="4"/>
  <c r="X393" i="4" s="1"/>
  <c r="V313" i="4"/>
  <c r="R337" i="4"/>
  <c r="W337" i="4" s="1"/>
  <c r="R372" i="4"/>
  <c r="W372" i="4" s="1"/>
  <c r="R406" i="4"/>
  <c r="W406" i="4" s="1"/>
  <c r="V318" i="4"/>
  <c r="X318" i="4" s="1"/>
  <c r="R373" i="4"/>
  <c r="W373" i="4" s="1"/>
  <c r="V362" i="4"/>
  <c r="X362" i="4" s="1"/>
  <c r="AA408" i="4"/>
  <c r="AB408" i="4" s="1"/>
  <c r="V408" i="4"/>
  <c r="X408" i="4" s="1"/>
  <c r="V429" i="4"/>
  <c r="X429" i="4" s="1"/>
  <c r="AA387" i="4"/>
  <c r="AB387" i="4" s="1"/>
  <c r="V387" i="4"/>
  <c r="AA463" i="4"/>
  <c r="AB463" i="4" s="1"/>
  <c r="AA401" i="4"/>
  <c r="AB401" i="4" s="1"/>
  <c r="R439" i="4"/>
  <c r="W439" i="4" s="1"/>
  <c r="R447" i="4"/>
  <c r="W447" i="4" s="1"/>
  <c r="AA177" i="4"/>
  <c r="AB177" i="4" s="1"/>
  <c r="R177" i="4"/>
  <c r="W177" i="4" s="1"/>
  <c r="AA70" i="4"/>
  <c r="AB70" i="4" s="1"/>
  <c r="AA160" i="4"/>
  <c r="AB160" i="4" s="1"/>
  <c r="AA64" i="4"/>
  <c r="AB64" i="4" s="1"/>
  <c r="AA54" i="4"/>
  <c r="AB54" i="4" s="1"/>
  <c r="AA226" i="4"/>
  <c r="AB226" i="4" s="1"/>
  <c r="AA335" i="4"/>
  <c r="AB335" i="4" s="1"/>
  <c r="AA332" i="4"/>
  <c r="AB332" i="4" s="1"/>
  <c r="V436" i="4"/>
  <c r="X436" i="4" s="1"/>
  <c r="AA48" i="4"/>
  <c r="AB48" i="4" s="1"/>
  <c r="V39" i="4"/>
  <c r="X39" i="4" s="1"/>
  <c r="V53" i="4"/>
  <c r="X53" i="4" s="1"/>
  <c r="AA66" i="4"/>
  <c r="AB66" i="4" s="1"/>
  <c r="R66" i="4"/>
  <c r="W66" i="4" s="1"/>
  <c r="AA113" i="4"/>
  <c r="AB113" i="4" s="1"/>
  <c r="R113" i="4"/>
  <c r="W113" i="4" s="1"/>
  <c r="AA518" i="4"/>
  <c r="AB518" i="4" s="1"/>
  <c r="R518" i="4"/>
  <c r="W518" i="4" s="1"/>
  <c r="AA112" i="4"/>
  <c r="AB112" i="4" s="1"/>
  <c r="R112" i="4"/>
  <c r="W112" i="4" s="1"/>
  <c r="AA233" i="4"/>
  <c r="AB233" i="4" s="1"/>
  <c r="R233" i="4"/>
  <c r="W233" i="4" s="1"/>
  <c r="AA162" i="4"/>
  <c r="AB162" i="4" s="1"/>
  <c r="R162" i="4"/>
  <c r="W162" i="4" s="1"/>
  <c r="AA286" i="4"/>
  <c r="AB286" i="4" s="1"/>
  <c r="R286" i="4"/>
  <c r="W286" i="4" s="1"/>
  <c r="R474" i="4"/>
  <c r="W474" i="4" s="1"/>
  <c r="AA474" i="4"/>
  <c r="AB474" i="4" s="1"/>
  <c r="AA285" i="4"/>
  <c r="AB285" i="4" s="1"/>
  <c r="AA270" i="4"/>
  <c r="AB270" i="4" s="1"/>
  <c r="AA432" i="4"/>
  <c r="AB432" i="4" s="1"/>
  <c r="AA522" i="4"/>
  <c r="AB522" i="4" s="1"/>
  <c r="AA22" i="4"/>
  <c r="AB22" i="4" s="1"/>
  <c r="AA208" i="4"/>
  <c r="AB208" i="4" s="1"/>
  <c r="AA369" i="4"/>
  <c r="AB369" i="4" s="1"/>
  <c r="AA212" i="4"/>
  <c r="AB212" i="4" s="1"/>
  <c r="V212" i="4"/>
  <c r="X212" i="4" s="1"/>
  <c r="AA215" i="4"/>
  <c r="AB215" i="4" s="1"/>
  <c r="AA475" i="4"/>
  <c r="AB475" i="4" s="1"/>
  <c r="AA278" i="4"/>
  <c r="AB278" i="4" s="1"/>
  <c r="AA525" i="4"/>
  <c r="AB525" i="4" s="1"/>
  <c r="AA11" i="4"/>
  <c r="AB11" i="4" s="1"/>
  <c r="AA493" i="4"/>
  <c r="AB493" i="4" s="1"/>
  <c r="V514" i="4"/>
  <c r="X514" i="4" s="1"/>
  <c r="V172" i="4"/>
  <c r="X172" i="4" s="1"/>
  <c r="AA51" i="4"/>
  <c r="AB51" i="4" s="1"/>
  <c r="AA497" i="4"/>
  <c r="AB497" i="4" s="1"/>
  <c r="AA7" i="4"/>
  <c r="AB7" i="4" s="1"/>
  <c r="AA508" i="4"/>
  <c r="AB508" i="4" s="1"/>
  <c r="AA82" i="4"/>
  <c r="AB82" i="4" s="1"/>
  <c r="V49" i="4"/>
  <c r="AA40" i="4"/>
  <c r="AB40" i="4" s="1"/>
  <c r="AA36" i="4"/>
  <c r="AB36" i="4" s="1"/>
  <c r="AA490" i="4"/>
  <c r="AB490" i="4" s="1"/>
  <c r="AA528" i="4"/>
  <c r="AB528" i="4" s="1"/>
  <c r="AA4" i="4"/>
  <c r="AB4" i="4" s="1"/>
  <c r="AA526" i="4"/>
  <c r="AB526" i="4" s="1"/>
  <c r="AA114" i="4"/>
  <c r="AB114" i="4" s="1"/>
  <c r="AA94" i="4"/>
  <c r="AB94" i="4" s="1"/>
  <c r="V510" i="4"/>
  <c r="X510" i="4" s="1"/>
  <c r="AA111" i="4"/>
  <c r="AB111" i="4" s="1"/>
  <c r="R90" i="4"/>
  <c r="W90" i="4" s="1"/>
  <c r="R222" i="4"/>
  <c r="W222" i="4" s="1"/>
  <c r="R5" i="4"/>
  <c r="W5" i="4" s="1"/>
  <c r="R84" i="4"/>
  <c r="W84" i="4" s="1"/>
  <c r="AA487" i="4"/>
  <c r="AB487" i="4" s="1"/>
  <c r="R513" i="4"/>
  <c r="W513" i="4" s="1"/>
  <c r="AA498" i="4"/>
  <c r="AB498" i="4" s="1"/>
  <c r="V68" i="4"/>
  <c r="X68" i="4" s="1"/>
  <c r="R25" i="4"/>
  <c r="W25" i="4" s="1"/>
  <c r="V201" i="4"/>
  <c r="X201" i="4" s="1"/>
  <c r="V106" i="4"/>
  <c r="X106" i="4" s="1"/>
  <c r="R232" i="4"/>
  <c r="W232" i="4" s="1"/>
  <c r="R99" i="4"/>
  <c r="W99" i="4" s="1"/>
  <c r="R33" i="4"/>
  <c r="W33" i="4" s="1"/>
  <c r="AA41" i="4"/>
  <c r="AB41" i="4" s="1"/>
  <c r="V116" i="4"/>
  <c r="AA32" i="4"/>
  <c r="AB32" i="4" s="1"/>
  <c r="R32" i="4"/>
  <c r="W32" i="4" s="1"/>
  <c r="V190" i="4"/>
  <c r="X190" i="4" s="1"/>
  <c r="R230" i="4"/>
  <c r="W230" i="4" s="1"/>
  <c r="V262" i="4"/>
  <c r="X262" i="4" s="1"/>
  <c r="R298" i="4"/>
  <c r="W298" i="4" s="1"/>
  <c r="V3" i="4"/>
  <c r="X3" i="4" s="1"/>
  <c r="AA187" i="4"/>
  <c r="AB187" i="4" s="1"/>
  <c r="R187" i="4"/>
  <c r="W187" i="4" s="1"/>
  <c r="R530" i="4"/>
  <c r="W530" i="4" s="1"/>
  <c r="R192" i="4"/>
  <c r="W192" i="4" s="1"/>
  <c r="AA329" i="4"/>
  <c r="AB329" i="4" s="1"/>
  <c r="R329" i="4"/>
  <c r="W329" i="4" s="1"/>
  <c r="AA417" i="4"/>
  <c r="AB417" i="4" s="1"/>
  <c r="R417" i="4"/>
  <c r="W417" i="4" s="1"/>
  <c r="X456" i="4"/>
  <c r="AA238" i="4"/>
  <c r="AB238" i="4" s="1"/>
  <c r="R238" i="4"/>
  <c r="W238" i="4" s="1"/>
  <c r="AA95" i="4"/>
  <c r="AB95" i="4" s="1"/>
  <c r="R95" i="4"/>
  <c r="W95" i="4" s="1"/>
  <c r="AA129" i="4"/>
  <c r="AB129" i="4" s="1"/>
  <c r="R129" i="4"/>
  <c r="W129" i="4" s="1"/>
  <c r="AA167" i="4"/>
  <c r="AB167" i="4" s="1"/>
  <c r="V285" i="4"/>
  <c r="Y285" i="4" s="1"/>
  <c r="Z285" i="4" s="1"/>
  <c r="AA297" i="4"/>
  <c r="AB297" i="4" s="1"/>
  <c r="AA354" i="4"/>
  <c r="AB354" i="4" s="1"/>
  <c r="V432" i="4"/>
  <c r="Y432" i="4" s="1"/>
  <c r="Z432" i="4" s="1"/>
  <c r="AA494" i="4"/>
  <c r="AB494" i="4" s="1"/>
  <c r="AA6" i="4"/>
  <c r="AB6" i="4" s="1"/>
  <c r="AA12" i="4"/>
  <c r="AB12" i="4" s="1"/>
  <c r="AA30" i="4"/>
  <c r="AB30" i="4" s="1"/>
  <c r="AA122" i="4"/>
  <c r="AB122" i="4" s="1"/>
  <c r="V122" i="4"/>
  <c r="Y122" i="4" s="1"/>
  <c r="Z122" i="4" s="1"/>
  <c r="AA495" i="4"/>
  <c r="AB495" i="4" s="1"/>
  <c r="AA291" i="4"/>
  <c r="AB291" i="4" s="1"/>
  <c r="V128" i="4"/>
  <c r="X128" i="4" s="1"/>
  <c r="AA489" i="4"/>
  <c r="AB489" i="4" s="1"/>
  <c r="AA514" i="4"/>
  <c r="AB514" i="4" s="1"/>
  <c r="AA46" i="4"/>
  <c r="AB46" i="4" s="1"/>
  <c r="AA172" i="4"/>
  <c r="AB172" i="4" s="1"/>
  <c r="AA17" i="4"/>
  <c r="AB17" i="4" s="1"/>
  <c r="V9" i="4"/>
  <c r="X9" i="4" s="1"/>
  <c r="AA511" i="4"/>
  <c r="AB511" i="4" s="1"/>
  <c r="AA211" i="4"/>
  <c r="AB211" i="4" s="1"/>
  <c r="V126" i="4"/>
  <c r="X126" i="4" s="1"/>
  <c r="AA49" i="4"/>
  <c r="AB49" i="4" s="1"/>
  <c r="V504" i="4"/>
  <c r="X504" i="4" s="1"/>
  <c r="V76" i="4"/>
  <c r="X76" i="4" s="1"/>
  <c r="V143" i="4"/>
  <c r="X143" i="4" s="1"/>
  <c r="AA16" i="4"/>
  <c r="AB16" i="4" s="1"/>
  <c r="V492" i="4"/>
  <c r="X492" i="4" s="1"/>
  <c r="V115" i="4"/>
  <c r="X115" i="4" s="1"/>
  <c r="AA510" i="4"/>
  <c r="AB510" i="4" s="1"/>
  <c r="AA67" i="4"/>
  <c r="AB67" i="4" s="1"/>
  <c r="AA104" i="4"/>
  <c r="AB104" i="4" s="1"/>
  <c r="AA63" i="4"/>
  <c r="AB63" i="4" s="1"/>
  <c r="AA147" i="4"/>
  <c r="AB147" i="4" s="1"/>
  <c r="AA314" i="4"/>
  <c r="AB314" i="4" s="1"/>
  <c r="AA60" i="4"/>
  <c r="AB60" i="4" s="1"/>
  <c r="AA20" i="4"/>
  <c r="AB20" i="4" s="1"/>
  <c r="AA68" i="4"/>
  <c r="AB68" i="4" s="1"/>
  <c r="R68" i="4"/>
  <c r="W68" i="4" s="1"/>
  <c r="R153" i="4"/>
  <c r="W153" i="4" s="1"/>
  <c r="V15" i="4"/>
  <c r="X15" i="4" s="1"/>
  <c r="R201" i="4"/>
  <c r="W201" i="4" s="1"/>
  <c r="V177" i="4"/>
  <c r="R262" i="4"/>
  <c r="W262" i="4" s="1"/>
  <c r="R3" i="4"/>
  <c r="W3" i="4" s="1"/>
  <c r="AA527" i="4"/>
  <c r="AB527" i="4" s="1"/>
  <c r="R527" i="4"/>
  <c r="W527" i="4" s="1"/>
  <c r="V197" i="4"/>
  <c r="V29" i="4"/>
  <c r="AA324" i="4"/>
  <c r="AB324" i="4" s="1"/>
  <c r="R324" i="4"/>
  <c r="W324" i="4" s="1"/>
  <c r="V165" i="4"/>
  <c r="V149" i="4"/>
  <c r="Y149" i="4" s="1"/>
  <c r="Z149" i="4" s="1"/>
  <c r="AA366" i="4"/>
  <c r="AB366" i="4" s="1"/>
  <c r="R366" i="4"/>
  <c r="W366" i="4" s="1"/>
  <c r="AA181" i="4"/>
  <c r="AB181" i="4" s="1"/>
  <c r="R181" i="4"/>
  <c r="W181" i="4" s="1"/>
  <c r="AA199" i="4"/>
  <c r="AB199" i="4" s="1"/>
  <c r="R199" i="4"/>
  <c r="W199" i="4" s="1"/>
  <c r="AA428" i="4"/>
  <c r="AB428" i="4" s="1"/>
  <c r="R428" i="4"/>
  <c r="W428" i="4" s="1"/>
  <c r="R118" i="4"/>
  <c r="W118" i="4" s="1"/>
  <c r="AA174" i="4"/>
  <c r="AB174" i="4" s="1"/>
  <c r="V174" i="4"/>
  <c r="X174" i="4" s="1"/>
  <c r="AA37" i="4"/>
  <c r="AB37" i="4" s="1"/>
  <c r="V37" i="4"/>
  <c r="R134" i="4"/>
  <c r="W134" i="4" s="1"/>
  <c r="R55" i="4"/>
  <c r="W55" i="4" s="1"/>
  <c r="AA509" i="4"/>
  <c r="AB509" i="4" s="1"/>
  <c r="AA57" i="4"/>
  <c r="AB57" i="4" s="1"/>
  <c r="V57" i="4"/>
  <c r="X57" i="4" s="1"/>
  <c r="R158" i="4"/>
  <c r="W158" i="4" s="1"/>
  <c r="R131" i="4"/>
  <c r="W131" i="4" s="1"/>
  <c r="R109" i="4"/>
  <c r="W109" i="4" s="1"/>
  <c r="AA145" i="4"/>
  <c r="AB145" i="4" s="1"/>
  <c r="V145" i="4"/>
  <c r="R117" i="4"/>
  <c r="W117" i="4" s="1"/>
  <c r="R123" i="4"/>
  <c r="W123" i="4" s="1"/>
  <c r="R343" i="4"/>
  <c r="W343" i="4" s="1"/>
  <c r="AA442" i="4"/>
  <c r="AB442" i="4" s="1"/>
  <c r="V442" i="4"/>
  <c r="X442" i="4" s="1"/>
  <c r="AA137" i="4"/>
  <c r="AB137" i="4" s="1"/>
  <c r="V137" i="4"/>
  <c r="X137" i="4" s="1"/>
  <c r="AA263" i="4"/>
  <c r="AB263" i="4" s="1"/>
  <c r="V263" i="4"/>
  <c r="X263" i="4" s="1"/>
  <c r="AA108" i="4"/>
  <c r="AB108" i="4" s="1"/>
  <c r="V108" i="4"/>
  <c r="AA127" i="4"/>
  <c r="AB127" i="4" s="1"/>
  <c r="AA105" i="4"/>
  <c r="AB105" i="4" s="1"/>
  <c r="AA271" i="4"/>
  <c r="AB271" i="4" s="1"/>
  <c r="R388" i="4"/>
  <c r="W388" i="4" s="1"/>
  <c r="AA421" i="4"/>
  <c r="AB421" i="4" s="1"/>
  <c r="R421" i="4"/>
  <c r="W421" i="4" s="1"/>
  <c r="R378" i="4"/>
  <c r="W378" i="4" s="1"/>
  <c r="AA178" i="4"/>
  <c r="AB178" i="4" s="1"/>
  <c r="V178" i="4"/>
  <c r="AA438" i="4"/>
  <c r="AB438" i="4" s="1"/>
  <c r="R438" i="4"/>
  <c r="W438" i="4" s="1"/>
  <c r="AA491" i="4"/>
  <c r="AB491" i="4" s="1"/>
  <c r="AA144" i="4"/>
  <c r="AB144" i="4" s="1"/>
  <c r="AA23" i="4"/>
  <c r="AB23" i="4" s="1"/>
  <c r="AA35" i="4"/>
  <c r="AB35" i="4" s="1"/>
  <c r="AA59" i="4"/>
  <c r="AB59" i="4" s="1"/>
  <c r="AA488" i="4"/>
  <c r="AB488" i="4" s="1"/>
  <c r="AA8" i="4"/>
  <c r="AB8" i="4" s="1"/>
  <c r="AA507" i="4"/>
  <c r="AB507" i="4" s="1"/>
  <c r="R119" i="4"/>
  <c r="W119" i="4" s="1"/>
  <c r="R125" i="4"/>
  <c r="W125" i="4" s="1"/>
  <c r="R516" i="4"/>
  <c r="W516" i="4" s="1"/>
  <c r="R42" i="4"/>
  <c r="W42" i="4" s="1"/>
  <c r="R14" i="4"/>
  <c r="W14" i="4" s="1"/>
  <c r="V121" i="4"/>
  <c r="X121" i="4" s="1"/>
  <c r="R13" i="4"/>
  <c r="W13" i="4" s="1"/>
  <c r="V77" i="4"/>
  <c r="X77" i="4" s="1"/>
  <c r="R436" i="4"/>
  <c r="W436" i="4" s="1"/>
  <c r="V58" i="4"/>
  <c r="X58" i="4" s="1"/>
  <c r="R61" i="4"/>
  <c r="W61" i="4" s="1"/>
  <c r="AA214" i="4"/>
  <c r="AB214" i="4" s="1"/>
  <c r="R140" i="4"/>
  <c r="W140" i="4" s="1"/>
  <c r="R39" i="4"/>
  <c r="W39" i="4" s="1"/>
  <c r="V45" i="4"/>
  <c r="X45" i="4" s="1"/>
  <c r="V31" i="4"/>
  <c r="X31" i="4" s="1"/>
  <c r="AA176" i="4"/>
  <c r="AB176" i="4" s="1"/>
  <c r="V176" i="4"/>
  <c r="AA69" i="4"/>
  <c r="AB69" i="4" s="1"/>
  <c r="AA110" i="4"/>
  <c r="AB110" i="4" s="1"/>
  <c r="V110" i="4"/>
  <c r="R124" i="4"/>
  <c r="W124" i="4" s="1"/>
  <c r="R53" i="4"/>
  <c r="W53" i="4" s="1"/>
  <c r="AA138" i="4"/>
  <c r="AB138" i="4" s="1"/>
  <c r="AA168" i="4"/>
  <c r="AB168" i="4" s="1"/>
  <c r="V65" i="4"/>
  <c r="R174" i="4"/>
  <c r="W174" i="4" s="1"/>
  <c r="R37" i="4"/>
  <c r="W37" i="4" s="1"/>
  <c r="AA27" i="4"/>
  <c r="AB27" i="4" s="1"/>
  <c r="AA120" i="4"/>
  <c r="AB120" i="4" s="1"/>
  <c r="V196" i="4"/>
  <c r="X196" i="4" s="1"/>
  <c r="R509" i="4"/>
  <c r="W509" i="4" s="1"/>
  <c r="R57" i="4"/>
  <c r="W57" i="4" s="1"/>
  <c r="AA157" i="4"/>
  <c r="AB157" i="4" s="1"/>
  <c r="AA456" i="4"/>
  <c r="AB456" i="4" s="1"/>
  <c r="AA457" i="4"/>
  <c r="AB457" i="4" s="1"/>
  <c r="AA50" i="4"/>
  <c r="AB50" i="4" s="1"/>
  <c r="V50" i="4"/>
  <c r="AA342" i="4"/>
  <c r="AB342" i="4" s="1"/>
  <c r="V246" i="4"/>
  <c r="X246" i="4" s="1"/>
  <c r="AA404" i="4"/>
  <c r="AB404" i="4" s="1"/>
  <c r="AA231" i="4"/>
  <c r="AB231" i="4" s="1"/>
  <c r="V257" i="4"/>
  <c r="X257" i="4" s="1"/>
  <c r="AA191" i="4"/>
  <c r="AB191" i="4" s="1"/>
  <c r="V385" i="4"/>
  <c r="X385" i="4" s="1"/>
  <c r="R145" i="4"/>
  <c r="W145" i="4" s="1"/>
  <c r="AA254" i="4"/>
  <c r="AB254" i="4" s="1"/>
  <c r="AA171" i="4"/>
  <c r="AB171" i="4" s="1"/>
  <c r="V171" i="4"/>
  <c r="X171" i="4" s="1"/>
  <c r="AA502" i="4"/>
  <c r="AB502" i="4" s="1"/>
  <c r="V96" i="4"/>
  <c r="X96" i="4" s="1"/>
  <c r="AA205" i="4"/>
  <c r="AB205" i="4" s="1"/>
  <c r="V202" i="4"/>
  <c r="X202" i="4" s="1"/>
  <c r="R442" i="4"/>
  <c r="W442" i="4" s="1"/>
  <c r="R137" i="4"/>
  <c r="W137" i="4" s="1"/>
  <c r="R263" i="4"/>
  <c r="W263" i="4" s="1"/>
  <c r="R108" i="4"/>
  <c r="W108" i="4" s="1"/>
  <c r="AA163" i="4"/>
  <c r="AB163" i="4" s="1"/>
  <c r="V164" i="4"/>
  <c r="X164" i="4" s="1"/>
  <c r="AA245" i="4"/>
  <c r="AB245" i="4" s="1"/>
  <c r="AA244" i="4"/>
  <c r="AB244" i="4" s="1"/>
  <c r="AA351" i="4"/>
  <c r="AB351" i="4" s="1"/>
  <c r="V225" i="4"/>
  <c r="X225" i="4" s="1"/>
  <c r="V34" i="4"/>
  <c r="X34" i="4" s="1"/>
  <c r="V74" i="4"/>
  <c r="X74" i="4" s="1"/>
  <c r="AA315" i="4"/>
  <c r="AB315" i="4" s="1"/>
  <c r="AA500" i="4"/>
  <c r="AB500" i="4" s="1"/>
  <c r="AA223" i="4"/>
  <c r="AB223" i="4" s="1"/>
  <c r="R223" i="4"/>
  <c r="W223" i="4" s="1"/>
  <c r="AA102" i="4"/>
  <c r="AB102" i="4" s="1"/>
  <c r="R281" i="4"/>
  <c r="W281" i="4" s="1"/>
  <c r="R529" i="4"/>
  <c r="AA293" i="4"/>
  <c r="AB293" i="4" s="1"/>
  <c r="V309" i="4"/>
  <c r="X309" i="4" s="1"/>
  <c r="R56" i="4"/>
  <c r="W56" i="4" s="1"/>
  <c r="R355" i="4"/>
  <c r="W355" i="4" s="1"/>
  <c r="R280" i="4"/>
  <c r="W280" i="4" s="1"/>
  <c r="R239" i="4"/>
  <c r="W239" i="4" s="1"/>
  <c r="R98" i="4"/>
  <c r="W98" i="4" s="1"/>
  <c r="R235" i="4"/>
  <c r="W235" i="4" s="1"/>
  <c r="R236" i="4"/>
  <c r="W236" i="4" s="1"/>
  <c r="R303" i="4"/>
  <c r="W303" i="4" s="1"/>
  <c r="R290" i="4"/>
  <c r="W290" i="4" s="1"/>
  <c r="AA264" i="4"/>
  <c r="AB264" i="4" s="1"/>
  <c r="AA323" i="4"/>
  <c r="AB323" i="4" s="1"/>
  <c r="R323" i="4"/>
  <c r="W323" i="4" s="1"/>
  <c r="AA155" i="4"/>
  <c r="AB155" i="4" s="1"/>
  <c r="AA327" i="4"/>
  <c r="AB327" i="4" s="1"/>
  <c r="R327" i="4"/>
  <c r="W327" i="4" s="1"/>
  <c r="AA420" i="4"/>
  <c r="AB420" i="4" s="1"/>
  <c r="R420" i="4"/>
  <c r="W420" i="4" s="1"/>
  <c r="AA368" i="4"/>
  <c r="AB368" i="4" s="1"/>
  <c r="R368" i="4"/>
  <c r="W368" i="4" s="1"/>
  <c r="R383" i="4"/>
  <c r="W383" i="4" s="1"/>
  <c r="AA383" i="4"/>
  <c r="AB383" i="4" s="1"/>
  <c r="R375" i="4"/>
  <c r="W375" i="4" s="1"/>
  <c r="R365" i="4"/>
  <c r="W365" i="4" s="1"/>
  <c r="AA360" i="4"/>
  <c r="AB360" i="4" s="1"/>
  <c r="V407" i="4"/>
  <c r="X407" i="4" s="1"/>
  <c r="R427" i="4"/>
  <c r="W427" i="4" s="1"/>
  <c r="V67" i="4"/>
  <c r="X67" i="4" s="1"/>
  <c r="V104" i="4"/>
  <c r="X104" i="4" s="1"/>
  <c r="V63" i="4"/>
  <c r="X63" i="4" s="1"/>
  <c r="V147" i="4"/>
  <c r="V314" i="4"/>
  <c r="X314" i="4" s="1"/>
  <c r="V60" i="4"/>
  <c r="X60" i="4" s="1"/>
  <c r="V111" i="4"/>
  <c r="X111" i="4" s="1"/>
  <c r="V90" i="4"/>
  <c r="X90" i="4" s="1"/>
  <c r="V222" i="4"/>
  <c r="X222" i="4" s="1"/>
  <c r="V5" i="4"/>
  <c r="X5" i="4" s="1"/>
  <c r="V84" i="4"/>
  <c r="X84" i="4" s="1"/>
  <c r="V43" i="4"/>
  <c r="X43" i="4" s="1"/>
  <c r="V2" i="4"/>
  <c r="X2" i="4" s="1"/>
  <c r="R121" i="4"/>
  <c r="W121" i="4" s="1"/>
  <c r="V38" i="4"/>
  <c r="X38" i="4" s="1"/>
  <c r="R77" i="4"/>
  <c r="W77" i="4" s="1"/>
  <c r="V89" i="4"/>
  <c r="X89" i="4" s="1"/>
  <c r="V103" i="4"/>
  <c r="X103" i="4" s="1"/>
  <c r="V232" i="4"/>
  <c r="AA99" i="4"/>
  <c r="AB99" i="4" s="1"/>
  <c r="V99" i="4"/>
  <c r="X99" i="4" s="1"/>
  <c r="V319" i="4"/>
  <c r="X319" i="4" s="1"/>
  <c r="V41" i="4"/>
  <c r="X41" i="4" s="1"/>
  <c r="R45" i="4"/>
  <c r="W45" i="4" s="1"/>
  <c r="R31" i="4"/>
  <c r="W31" i="4" s="1"/>
  <c r="R176" i="4"/>
  <c r="W176" i="4" s="1"/>
  <c r="R110" i="4"/>
  <c r="W110" i="4" s="1"/>
  <c r="AA503" i="4"/>
  <c r="AB503" i="4" s="1"/>
  <c r="AA189" i="4"/>
  <c r="AB189" i="4" s="1"/>
  <c r="V189" i="4"/>
  <c r="AA262" i="4"/>
  <c r="AB262" i="4" s="1"/>
  <c r="AA298" i="4"/>
  <c r="AB298" i="4" s="1"/>
  <c r="V298" i="4"/>
  <c r="R521" i="4"/>
  <c r="W521" i="4" s="1"/>
  <c r="R65" i="4"/>
  <c r="W65" i="4" s="1"/>
  <c r="AA159" i="4"/>
  <c r="AB159" i="4" s="1"/>
  <c r="V136" i="4"/>
  <c r="X136" i="4" s="1"/>
  <c r="AA3" i="4"/>
  <c r="AB3" i="4" s="1"/>
  <c r="V175" i="4"/>
  <c r="X175" i="4" s="1"/>
  <c r="AA197" i="4"/>
  <c r="AB197" i="4" s="1"/>
  <c r="AA506" i="4"/>
  <c r="AB506" i="4" s="1"/>
  <c r="V506" i="4"/>
  <c r="R531" i="4"/>
  <c r="W531" i="4" s="1"/>
  <c r="R196" i="4"/>
  <c r="W196" i="4" s="1"/>
  <c r="AA29" i="4"/>
  <c r="AB29" i="4" s="1"/>
  <c r="V93" i="4"/>
  <c r="X93" i="4" s="1"/>
  <c r="R456" i="4"/>
  <c r="W456" i="4" s="1"/>
  <c r="R50" i="4"/>
  <c r="W50" i="4" s="1"/>
  <c r="AA530" i="4"/>
  <c r="AB530" i="4" s="1"/>
  <c r="AA381" i="4"/>
  <c r="AB381" i="4" s="1"/>
  <c r="V381" i="4"/>
  <c r="R246" i="4"/>
  <c r="W246" i="4" s="1"/>
  <c r="R259" i="4"/>
  <c r="W259" i="4" s="1"/>
  <c r="R257" i="4"/>
  <c r="W257" i="4" s="1"/>
  <c r="R385" i="4"/>
  <c r="W385" i="4" s="1"/>
  <c r="R171" i="4"/>
  <c r="W171" i="4" s="1"/>
  <c r="AA91" i="4"/>
  <c r="AB91" i="4" s="1"/>
  <c r="AA92" i="4"/>
  <c r="AB92" i="4" s="1"/>
  <c r="V92" i="4"/>
  <c r="R96" i="4"/>
  <c r="W96" i="4" s="1"/>
  <c r="R202" i="4"/>
  <c r="W202" i="4" s="1"/>
  <c r="AA165" i="4"/>
  <c r="AB165" i="4" s="1"/>
  <c r="AA166" i="4"/>
  <c r="AB166" i="4" s="1"/>
  <c r="V166" i="4"/>
  <c r="AA192" i="4"/>
  <c r="AB192" i="4" s="1"/>
  <c r="AA193" i="4"/>
  <c r="AB193" i="4" s="1"/>
  <c r="V193" i="4"/>
  <c r="AA149" i="4"/>
  <c r="AB149" i="4" s="1"/>
  <c r="AA148" i="4"/>
  <c r="AB148" i="4" s="1"/>
  <c r="V148" i="4"/>
  <c r="X148" i="4" s="1"/>
  <c r="AA204" i="4"/>
  <c r="AB204" i="4" s="1"/>
  <c r="AA150" i="4"/>
  <c r="AB150" i="4" s="1"/>
  <c r="V150" i="4"/>
  <c r="AA164" i="4"/>
  <c r="AB164" i="4" s="1"/>
  <c r="V284" i="4"/>
  <c r="X284" i="4" s="1"/>
  <c r="V275" i="4"/>
  <c r="V247" i="4"/>
  <c r="V87" i="4"/>
  <c r="X87" i="4" s="1"/>
  <c r="V206" i="4"/>
  <c r="AA400" i="4"/>
  <c r="AB400" i="4" s="1"/>
  <c r="AA73" i="4"/>
  <c r="AB73" i="4" s="1"/>
  <c r="V366" i="4"/>
  <c r="Y366" i="4" s="1"/>
  <c r="Z366" i="4" s="1"/>
  <c r="V250" i="4"/>
  <c r="X250" i="4" s="1"/>
  <c r="V199" i="4"/>
  <c r="X199" i="4" s="1"/>
  <c r="V430" i="4"/>
  <c r="X430" i="4" s="1"/>
  <c r="R309" i="4"/>
  <c r="W309" i="4" s="1"/>
  <c r="R85" i="4"/>
  <c r="W85" i="4" s="1"/>
  <c r="V213" i="4"/>
  <c r="X213" i="4" s="1"/>
  <c r="V200" i="4"/>
  <c r="X200" i="4" s="1"/>
  <c r="V186" i="4"/>
  <c r="X186" i="4" s="1"/>
  <c r="V255" i="4"/>
  <c r="X255" i="4" s="1"/>
  <c r="AA308" i="4"/>
  <c r="AB308" i="4" s="1"/>
  <c r="V356" i="4"/>
  <c r="X356" i="4" s="1"/>
  <c r="R228" i="4"/>
  <c r="W228" i="4" s="1"/>
  <c r="AA386" i="4"/>
  <c r="AB386" i="4" s="1"/>
  <c r="R386" i="4"/>
  <c r="W386" i="4" s="1"/>
  <c r="V317" i="4"/>
  <c r="X317" i="4" s="1"/>
  <c r="AA305" i="4"/>
  <c r="AB305" i="4" s="1"/>
  <c r="R305" i="4"/>
  <c r="W305" i="4" s="1"/>
  <c r="AA256" i="4"/>
  <c r="AB256" i="4" s="1"/>
  <c r="AA241" i="4"/>
  <c r="AB241" i="4" s="1"/>
  <c r="R520" i="4"/>
  <c r="W520" i="4" s="1"/>
  <c r="R320" i="4"/>
  <c r="W320" i="4" s="1"/>
  <c r="R269" i="4"/>
  <c r="W269" i="4" s="1"/>
  <c r="R248" i="4"/>
  <c r="W248" i="4" s="1"/>
  <c r="R306" i="4"/>
  <c r="W306" i="4" s="1"/>
  <c r="R266" i="4"/>
  <c r="W266" i="4" s="1"/>
  <c r="R273" i="4"/>
  <c r="W273" i="4" s="1"/>
  <c r="R460" i="4"/>
  <c r="W460" i="4" s="1"/>
  <c r="R326" i="4"/>
  <c r="W326" i="4" s="1"/>
  <c r="R382" i="4"/>
  <c r="W382" i="4" s="1"/>
  <c r="AA346" i="4"/>
  <c r="AB346" i="4" s="1"/>
  <c r="R346" i="4"/>
  <c r="W346" i="4" s="1"/>
  <c r="R395" i="4"/>
  <c r="W395" i="4" s="1"/>
  <c r="AA361" i="4"/>
  <c r="AB361" i="4" s="1"/>
  <c r="R361" i="4"/>
  <c r="W361" i="4" s="1"/>
  <c r="R445" i="4"/>
  <c r="W445" i="4" s="1"/>
  <c r="R466" i="4"/>
  <c r="W466" i="4" s="1"/>
  <c r="R468" i="4"/>
  <c r="W468" i="4" s="1"/>
  <c r="R473" i="4"/>
  <c r="W473" i="4" s="1"/>
  <c r="R458" i="4"/>
  <c r="W458" i="4" s="1"/>
  <c r="R469" i="4"/>
  <c r="W469" i="4" s="1"/>
  <c r="R480" i="4"/>
  <c r="W480" i="4" s="1"/>
  <c r="AA486" i="4"/>
  <c r="AB486" i="4" s="1"/>
  <c r="R486" i="4"/>
  <c r="W486" i="4" s="1"/>
  <c r="V277" i="4"/>
  <c r="X277" i="4" s="1"/>
  <c r="AA331" i="4"/>
  <c r="AB331" i="4" s="1"/>
  <c r="AA330" i="4"/>
  <c r="AB330" i="4" s="1"/>
  <c r="AA310" i="4"/>
  <c r="AB310" i="4" s="1"/>
  <c r="V294" i="4"/>
  <c r="X294" i="4" s="1"/>
  <c r="AA287" i="4"/>
  <c r="AB287" i="4" s="1"/>
  <c r="AA289" i="4"/>
  <c r="AB289" i="4" s="1"/>
  <c r="V349" i="4"/>
  <c r="X349" i="4" s="1"/>
  <c r="V465" i="4"/>
  <c r="X465" i="4" s="1"/>
  <c r="AA333" i="4"/>
  <c r="AB333" i="4" s="1"/>
  <c r="AA411" i="4"/>
  <c r="AB411" i="4" s="1"/>
  <c r="V188" i="4"/>
  <c r="R350" i="4"/>
  <c r="W350" i="4" s="1"/>
  <c r="AA363" i="4"/>
  <c r="AB363" i="4" s="1"/>
  <c r="V363" i="4"/>
  <c r="R370" i="4"/>
  <c r="W370" i="4" s="1"/>
  <c r="AA357" i="4"/>
  <c r="AB357" i="4" s="1"/>
  <c r="V357" i="4"/>
  <c r="X357" i="4" s="1"/>
  <c r="AA393" i="4"/>
  <c r="AB393" i="4" s="1"/>
  <c r="R393" i="4"/>
  <c r="W393" i="4" s="1"/>
  <c r="R313" i="4"/>
  <c r="W313" i="4" s="1"/>
  <c r="AA328" i="4"/>
  <c r="AB328" i="4" s="1"/>
  <c r="V328" i="4"/>
  <c r="X328" i="4" s="1"/>
  <c r="AA423" i="4"/>
  <c r="AB423" i="4" s="1"/>
  <c r="R440" i="4"/>
  <c r="W440" i="4" s="1"/>
  <c r="R408" i="4"/>
  <c r="W408" i="4" s="1"/>
  <c r="V443" i="4"/>
  <c r="AA415" i="4"/>
  <c r="AB415" i="4" s="1"/>
  <c r="AA439" i="4"/>
  <c r="AB439" i="4" s="1"/>
  <c r="V218" i="4"/>
  <c r="X218" i="4" s="1"/>
  <c r="R213" i="4"/>
  <c r="W213" i="4" s="1"/>
  <c r="R183" i="4"/>
  <c r="W183" i="4" s="1"/>
  <c r="R200" i="4"/>
  <c r="W200" i="4" s="1"/>
  <c r="R142" i="4"/>
  <c r="W142" i="4" s="1"/>
  <c r="R186" i="4"/>
  <c r="W186" i="4" s="1"/>
  <c r="AA184" i="4"/>
  <c r="AB184" i="4" s="1"/>
  <c r="AA265" i="4"/>
  <c r="AB265" i="4" s="1"/>
  <c r="AA255" i="4"/>
  <c r="AB255" i="4" s="1"/>
  <c r="AA240" i="4"/>
  <c r="AB240" i="4" s="1"/>
  <c r="AA272" i="4"/>
  <c r="AB272" i="4" s="1"/>
  <c r="V279" i="4"/>
  <c r="X279" i="4" s="1"/>
  <c r="AA228" i="4"/>
  <c r="AB228" i="4" s="1"/>
  <c r="AA312" i="4"/>
  <c r="AB312" i="4" s="1"/>
  <c r="AA277" i="4"/>
  <c r="AB277" i="4" s="1"/>
  <c r="V156" i="4"/>
  <c r="X156" i="4" s="1"/>
  <c r="AA317" i="4"/>
  <c r="AB317" i="4" s="1"/>
  <c r="V327" i="4"/>
  <c r="V338" i="4"/>
  <c r="X338" i="4" s="1"/>
  <c r="AA141" i="4"/>
  <c r="AB141" i="4" s="1"/>
  <c r="AA465" i="4"/>
  <c r="AB465" i="4" s="1"/>
  <c r="R465" i="4"/>
  <c r="W465" i="4" s="1"/>
  <c r="V321" i="4"/>
  <c r="R374" i="4"/>
  <c r="W374" i="4" s="1"/>
  <c r="V346" i="4"/>
  <c r="R394" i="4"/>
  <c r="W394" i="4" s="1"/>
  <c r="V395" i="4"/>
  <c r="R396" i="4"/>
  <c r="W396" i="4" s="1"/>
  <c r="V472" i="4"/>
  <c r="Y472" i="4" s="1"/>
  <c r="Z472" i="4" s="1"/>
  <c r="R410" i="4"/>
  <c r="W410" i="4" s="1"/>
  <c r="V329" i="4"/>
  <c r="R336" i="4"/>
  <c r="W336" i="4" s="1"/>
  <c r="V372" i="4"/>
  <c r="R380" i="4"/>
  <c r="W380" i="4" s="1"/>
  <c r="V383" i="4"/>
  <c r="V399" i="4"/>
  <c r="X399" i="4" s="1"/>
  <c r="V367" i="4"/>
  <c r="R423" i="4"/>
  <c r="W423" i="4" s="1"/>
  <c r="V433" i="4"/>
  <c r="X433" i="4" s="1"/>
  <c r="V464" i="4"/>
  <c r="R479" i="4"/>
  <c r="W479" i="4" s="1"/>
  <c r="AA448" i="4"/>
  <c r="AB448" i="4" s="1"/>
  <c r="R415" i="4"/>
  <c r="W415" i="4" s="1"/>
  <c r="R450" i="4"/>
  <c r="W450" i="4" s="1"/>
  <c r="V243" i="4"/>
  <c r="X243" i="4" s="1"/>
  <c r="R188" i="4"/>
  <c r="W188" i="4" s="1"/>
  <c r="AA449" i="4"/>
  <c r="AB449" i="4" s="1"/>
  <c r="V182" i="4"/>
  <c r="X182" i="4" s="1"/>
  <c r="R304" i="4"/>
  <c r="W304" i="4" s="1"/>
  <c r="R363" i="4"/>
  <c r="W363" i="4" s="1"/>
  <c r="R398" i="4"/>
  <c r="W398" i="4" s="1"/>
  <c r="AA221" i="4"/>
  <c r="AB221" i="4" s="1"/>
  <c r="V348" i="4"/>
  <c r="X348" i="4" s="1"/>
  <c r="R357" i="4"/>
  <c r="W357" i="4" s="1"/>
  <c r="R268" i="4"/>
  <c r="W268" i="4" s="1"/>
  <c r="R328" i="4"/>
  <c r="W328" i="4" s="1"/>
  <c r="AA352" i="4"/>
  <c r="AB352" i="4" s="1"/>
  <c r="AA353" i="4"/>
  <c r="AB353" i="4" s="1"/>
  <c r="V353" i="4"/>
  <c r="X353" i="4" s="1"/>
  <c r="V384" i="4"/>
  <c r="X384" i="4" s="1"/>
  <c r="V376" i="4"/>
  <c r="X376" i="4" s="1"/>
  <c r="R178" i="4"/>
  <c r="W178" i="4" s="1"/>
  <c r="R419" i="4"/>
  <c r="W419" i="4" s="1"/>
  <c r="V371" i="4"/>
  <c r="X371" i="4" s="1"/>
  <c r="R367" i="4"/>
  <c r="W367" i="4" s="1"/>
  <c r="AA405" i="4"/>
  <c r="AB405" i="4" s="1"/>
  <c r="AA362" i="4"/>
  <c r="AB362" i="4" s="1"/>
  <c r="V418" i="4"/>
  <c r="X418" i="4" s="1"/>
  <c r="V360" i="4"/>
  <c r="X360" i="4" s="1"/>
  <c r="V390" i="4"/>
  <c r="X390" i="4" s="1"/>
  <c r="V409" i="4"/>
  <c r="X409" i="4" s="1"/>
  <c r="AA413" i="4"/>
  <c r="AB413" i="4" s="1"/>
  <c r="V413" i="4"/>
  <c r="X413" i="4" s="1"/>
  <c r="V434" i="4"/>
  <c r="AA444" i="4"/>
  <c r="AB444" i="4" s="1"/>
  <c r="V444" i="4"/>
  <c r="X444" i="4" s="1"/>
  <c r="R387" i="4"/>
  <c r="W387" i="4" s="1"/>
  <c r="V485" i="4"/>
  <c r="X485" i="4" s="1"/>
  <c r="V467" i="4"/>
  <c r="X467" i="4" s="1"/>
  <c r="V476" i="4"/>
  <c r="X476" i="4" s="1"/>
  <c r="V478" i="4"/>
  <c r="X478" i="4" s="1"/>
  <c r="V483" i="4"/>
  <c r="X483" i="4" s="1"/>
  <c r="V482" i="4"/>
  <c r="X482" i="4" s="1"/>
  <c r="AA321" i="4"/>
  <c r="AB321" i="4" s="1"/>
  <c r="AA374" i="4"/>
  <c r="AB374" i="4" s="1"/>
  <c r="V374" i="4"/>
  <c r="R182" i="4"/>
  <c r="W182" i="4" s="1"/>
  <c r="AA350" i="4"/>
  <c r="AB350" i="4" s="1"/>
  <c r="V283" i="4"/>
  <c r="X283" i="4" s="1"/>
  <c r="AA395" i="4"/>
  <c r="AB395" i="4" s="1"/>
  <c r="AA396" i="4"/>
  <c r="AB396" i="4" s="1"/>
  <c r="V396" i="4"/>
  <c r="Y396" i="4" s="1"/>
  <c r="Z396" i="4" s="1"/>
  <c r="AA370" i="4"/>
  <c r="AB370" i="4" s="1"/>
  <c r="AA347" i="4"/>
  <c r="AB347" i="4" s="1"/>
  <c r="V347" i="4"/>
  <c r="R348" i="4"/>
  <c r="W348" i="4" s="1"/>
  <c r="AA472" i="4"/>
  <c r="AB472" i="4" s="1"/>
  <c r="V410" i="4"/>
  <c r="AA313" i="4"/>
  <c r="AB313" i="4" s="1"/>
  <c r="AA337" i="4"/>
  <c r="AB337" i="4" s="1"/>
  <c r="V337" i="4"/>
  <c r="X337" i="4" s="1"/>
  <c r="AA345" i="4"/>
  <c r="AB345" i="4" s="1"/>
  <c r="V341" i="4"/>
  <c r="X341" i="4" s="1"/>
  <c r="R353" i="4"/>
  <c r="W353" i="4" s="1"/>
  <c r="V391" i="4"/>
  <c r="X391" i="4" s="1"/>
  <c r="R384" i="4"/>
  <c r="W384" i="4" s="1"/>
  <c r="AA452" i="4"/>
  <c r="AB452" i="4" s="1"/>
  <c r="V406" i="4"/>
  <c r="V380" i="4"/>
  <c r="AA371" i="4"/>
  <c r="AB371" i="4" s="1"/>
  <c r="V405" i="4"/>
  <c r="X405" i="4" s="1"/>
  <c r="R360" i="4"/>
  <c r="W360" i="4" s="1"/>
  <c r="V426" i="4"/>
  <c r="X426" i="4" s="1"/>
  <c r="R435" i="4"/>
  <c r="W435" i="4" s="1"/>
  <c r="AA427" i="4"/>
  <c r="AB427" i="4" s="1"/>
  <c r="AA433" i="4"/>
  <c r="AB433" i="4" s="1"/>
  <c r="R413" i="4"/>
  <c r="W413" i="4" s="1"/>
  <c r="R434" i="4"/>
  <c r="W434" i="4" s="1"/>
  <c r="AA429" i="4"/>
  <c r="AB429" i="4" s="1"/>
  <c r="R444" i="4"/>
  <c r="W444" i="4" s="1"/>
  <c r="R451" i="4"/>
  <c r="W451" i="4" s="1"/>
  <c r="X11" i="4"/>
  <c r="X508" i="4"/>
  <c r="X40" i="4"/>
  <c r="X36" i="4"/>
  <c r="X226" i="4"/>
  <c r="X335" i="4"/>
  <c r="X332" i="4"/>
  <c r="X488" i="4"/>
  <c r="V311" i="4"/>
  <c r="V6" i="4"/>
  <c r="V18" i="4"/>
  <c r="V270" i="4"/>
  <c r="V215" i="4"/>
  <c r="V495" i="4"/>
  <c r="R525" i="4"/>
  <c r="R128" i="4"/>
  <c r="W128" i="4" s="1"/>
  <c r="R494" i="4"/>
  <c r="R524" i="4"/>
  <c r="R489" i="4"/>
  <c r="R22" i="4"/>
  <c r="R46" i="4"/>
  <c r="R160" i="4"/>
  <c r="W160" i="4" s="1"/>
  <c r="R51" i="4"/>
  <c r="R9" i="4"/>
  <c r="W9" i="4" s="1"/>
  <c r="R517" i="4"/>
  <c r="R511" i="4"/>
  <c r="R508" i="4"/>
  <c r="W508" i="4" s="1"/>
  <c r="R82" i="4"/>
  <c r="W82" i="4" s="1"/>
  <c r="R49" i="4"/>
  <c r="W49" i="4" s="1"/>
  <c r="R504" i="4"/>
  <c r="W504" i="4" s="1"/>
  <c r="R76" i="4"/>
  <c r="W76" i="4" s="1"/>
  <c r="R143" i="4"/>
  <c r="W143" i="4" s="1"/>
  <c r="R54" i="4"/>
  <c r="W54" i="4" s="1"/>
  <c r="R528" i="4"/>
  <c r="R496" i="4"/>
  <c r="R526" i="4"/>
  <c r="R115" i="4"/>
  <c r="W115" i="4" s="1"/>
  <c r="R226" i="4"/>
  <c r="W226" i="4" s="1"/>
  <c r="R335" i="4"/>
  <c r="W335" i="4" s="1"/>
  <c r="R332" i="4"/>
  <c r="W332" i="4" s="1"/>
  <c r="R491" i="4"/>
  <c r="R63" i="4"/>
  <c r="W63" i="4" s="1"/>
  <c r="R147" i="4"/>
  <c r="W147" i="4" s="1"/>
  <c r="R314" i="4"/>
  <c r="W314" i="4" s="1"/>
  <c r="R60" i="4"/>
  <c r="W60" i="4" s="1"/>
  <c r="R20" i="4"/>
  <c r="R8" i="4"/>
  <c r="W8" i="4" s="1"/>
  <c r="R52" i="4"/>
  <c r="W52" i="4" s="1"/>
  <c r="AA52" i="4"/>
  <c r="AB52" i="4" s="1"/>
  <c r="V119" i="4"/>
  <c r="R44" i="4"/>
  <c r="W44" i="4" s="1"/>
  <c r="AA44" i="4"/>
  <c r="AB44" i="4" s="1"/>
  <c r="V125" i="4"/>
  <c r="R207" i="4"/>
  <c r="W207" i="4" s="1"/>
  <c r="AA207" i="4"/>
  <c r="AB207" i="4" s="1"/>
  <c r="V516" i="4"/>
  <c r="R170" i="4"/>
  <c r="W170" i="4" s="1"/>
  <c r="AA170" i="4"/>
  <c r="AB170" i="4" s="1"/>
  <c r="V513" i="4"/>
  <c r="AA101" i="4"/>
  <c r="AB101" i="4" s="1"/>
  <c r="V101" i="4"/>
  <c r="AA71" i="4"/>
  <c r="AB71" i="4" s="1"/>
  <c r="R71" i="4"/>
  <c r="W71" i="4" s="1"/>
  <c r="R48" i="4"/>
  <c r="W48" i="4" s="1"/>
  <c r="AA140" i="4"/>
  <c r="AB140" i="4" s="1"/>
  <c r="AA146" i="4"/>
  <c r="AB146" i="4" s="1"/>
  <c r="AA106" i="4"/>
  <c r="AB106" i="4" s="1"/>
  <c r="R106" i="4"/>
  <c r="W106" i="4" s="1"/>
  <c r="AA47" i="4"/>
  <c r="AB47" i="4" s="1"/>
  <c r="R47" i="4"/>
  <c r="W47" i="4" s="1"/>
  <c r="AA311" i="4"/>
  <c r="AB311" i="4" s="1"/>
  <c r="AA119" i="4"/>
  <c r="AB119" i="4" s="1"/>
  <c r="AA125" i="4"/>
  <c r="AB125" i="4" s="1"/>
  <c r="AA516" i="4"/>
  <c r="AB516" i="4" s="1"/>
  <c r="AA513" i="4"/>
  <c r="AB513" i="4" s="1"/>
  <c r="AA121" i="4"/>
  <c r="AB121" i="4" s="1"/>
  <c r="AA58" i="4"/>
  <c r="AB58" i="4" s="1"/>
  <c r="R58" i="4"/>
  <c r="W58" i="4" s="1"/>
  <c r="AA61" i="4"/>
  <c r="AB61" i="4" s="1"/>
  <c r="AA19" i="4"/>
  <c r="AB19" i="4" s="1"/>
  <c r="R19" i="4"/>
  <c r="W19" i="4" s="1"/>
  <c r="V167" i="4"/>
  <c r="V369" i="4"/>
  <c r="V30" i="4"/>
  <c r="V431" i="4"/>
  <c r="V354" i="4"/>
  <c r="V278" i="4"/>
  <c r="R11" i="4"/>
  <c r="W11" i="4" s="1"/>
  <c r="R493" i="4"/>
  <c r="R522" i="4"/>
  <c r="R523" i="4"/>
  <c r="R514" i="4"/>
  <c r="W514" i="4" s="1"/>
  <c r="R70" i="4"/>
  <c r="W70" i="4" s="1"/>
  <c r="R172" i="4"/>
  <c r="W172" i="4" s="1"/>
  <c r="R17" i="4"/>
  <c r="R497" i="4"/>
  <c r="W497" i="4" s="1"/>
  <c r="R7" i="4"/>
  <c r="W7" i="4" s="1"/>
  <c r="R505" i="4"/>
  <c r="R211" i="4"/>
  <c r="R126" i="4"/>
  <c r="W126" i="4" s="1"/>
  <c r="R501" i="4"/>
  <c r="R64" i="4"/>
  <c r="R40" i="4"/>
  <c r="W40" i="4" s="1"/>
  <c r="R36" i="4"/>
  <c r="W36" i="4" s="1"/>
  <c r="R490" i="4"/>
  <c r="R16" i="4"/>
  <c r="R4" i="4"/>
  <c r="W4" i="4" s="1"/>
  <c r="R492" i="4"/>
  <c r="W492" i="4" s="1"/>
  <c r="R114" i="4"/>
  <c r="W114" i="4" s="1"/>
  <c r="R94" i="4"/>
  <c r="R510" i="4"/>
  <c r="W510" i="4" s="1"/>
  <c r="R67" i="4"/>
  <c r="W67" i="4" s="1"/>
  <c r="R104" i="4"/>
  <c r="W104" i="4" s="1"/>
  <c r="R144" i="4"/>
  <c r="W144" i="4" s="1"/>
  <c r="R23" i="4"/>
  <c r="W23" i="4" s="1"/>
  <c r="R35" i="4"/>
  <c r="W35" i="4" s="1"/>
  <c r="R59" i="4"/>
  <c r="W59" i="4" s="1"/>
  <c r="R488" i="4"/>
  <c r="W488" i="4" s="1"/>
  <c r="R111" i="4"/>
  <c r="W111" i="4" s="1"/>
  <c r="AA90" i="4"/>
  <c r="AB90" i="4" s="1"/>
  <c r="AA222" i="4"/>
  <c r="AB222" i="4" s="1"/>
  <c r="AA5" i="4"/>
  <c r="AB5" i="4" s="1"/>
  <c r="AA84" i="4"/>
  <c r="AB84" i="4" s="1"/>
  <c r="AA42" i="4"/>
  <c r="AB42" i="4" s="1"/>
  <c r="AA14" i="4"/>
  <c r="AB14" i="4" s="1"/>
  <c r="AA13" i="4"/>
  <c r="AB13" i="4" s="1"/>
  <c r="AA153" i="4"/>
  <c r="AB153" i="4" s="1"/>
  <c r="V153" i="4"/>
  <c r="AA15" i="4"/>
  <c r="AB15" i="4" s="1"/>
  <c r="R15" i="4"/>
  <c r="W15" i="4" s="1"/>
  <c r="R507" i="4"/>
  <c r="R79" i="4"/>
  <c r="W79" i="4" s="1"/>
  <c r="AA79" i="4"/>
  <c r="AB79" i="4" s="1"/>
  <c r="V52" i="4"/>
  <c r="R26" i="4"/>
  <c r="W26" i="4" s="1"/>
  <c r="AA26" i="4"/>
  <c r="AB26" i="4" s="1"/>
  <c r="V44" i="4"/>
  <c r="R97" i="4"/>
  <c r="W97" i="4" s="1"/>
  <c r="AA97" i="4"/>
  <c r="AB97" i="4" s="1"/>
  <c r="V207" i="4"/>
  <c r="R487" i="4"/>
  <c r="R43" i="4"/>
  <c r="W43" i="4" s="1"/>
  <c r="AA43" i="4"/>
  <c r="AB43" i="4" s="1"/>
  <c r="V170" i="4"/>
  <c r="AA2" i="4"/>
  <c r="AB2" i="4" s="1"/>
  <c r="R2" i="4"/>
  <c r="W2" i="4" s="1"/>
  <c r="AA38" i="4"/>
  <c r="AB38" i="4" s="1"/>
  <c r="R38" i="4"/>
  <c r="W38" i="4" s="1"/>
  <c r="AA89" i="4"/>
  <c r="AB89" i="4" s="1"/>
  <c r="AA296" i="4"/>
  <c r="AB296" i="4" s="1"/>
  <c r="R296" i="4"/>
  <c r="W296" i="4" s="1"/>
  <c r="AA10" i="4"/>
  <c r="AB10" i="4" s="1"/>
  <c r="R10" i="4"/>
  <c r="W10" i="4" s="1"/>
  <c r="AA24" i="4"/>
  <c r="AB24" i="4" s="1"/>
  <c r="AA25" i="4"/>
  <c r="AB25" i="4" s="1"/>
  <c r="AA39" i="4"/>
  <c r="AB39" i="4" s="1"/>
  <c r="AA344" i="4"/>
  <c r="AB344" i="4" s="1"/>
  <c r="R41" i="4"/>
  <c r="W41" i="4" s="1"/>
  <c r="AA227" i="4"/>
  <c r="AB227" i="4" s="1"/>
  <c r="AA190" i="4"/>
  <c r="AB190" i="4" s="1"/>
  <c r="AA53" i="4"/>
  <c r="AB53" i="4" s="1"/>
  <c r="AA65" i="4"/>
  <c r="AB65" i="4" s="1"/>
  <c r="AA175" i="4"/>
  <c r="AB175" i="4" s="1"/>
  <c r="Y134" i="4"/>
  <c r="Z134" i="4" s="1"/>
  <c r="AA55" i="4"/>
  <c r="AB55" i="4" s="1"/>
  <c r="X27" i="4"/>
  <c r="AA196" i="4"/>
  <c r="AB196" i="4" s="1"/>
  <c r="AA93" i="4"/>
  <c r="AB93" i="4" s="1"/>
  <c r="AA158" i="4"/>
  <c r="AB158" i="4" s="1"/>
  <c r="AA259" i="4"/>
  <c r="AB259" i="4" s="1"/>
  <c r="X231" i="4"/>
  <c r="AA385" i="4"/>
  <c r="AB385" i="4" s="1"/>
  <c r="AA123" i="4"/>
  <c r="AB123" i="4" s="1"/>
  <c r="AA202" i="4"/>
  <c r="AB202" i="4" s="1"/>
  <c r="AA319" i="4"/>
  <c r="AB319" i="4" s="1"/>
  <c r="X503" i="4"/>
  <c r="Y194" i="4"/>
  <c r="Z194" i="4" s="1"/>
  <c r="X194" i="4"/>
  <c r="X457" i="4"/>
  <c r="X518" i="4"/>
  <c r="AA77" i="4"/>
  <c r="AB77" i="4" s="1"/>
  <c r="AA83" i="4"/>
  <c r="AB83" i="4" s="1"/>
  <c r="AA103" i="4"/>
  <c r="AB103" i="4" s="1"/>
  <c r="AA232" i="4"/>
  <c r="AB232" i="4" s="1"/>
  <c r="AA45" i="4"/>
  <c r="AB45" i="4" s="1"/>
  <c r="AA116" i="4"/>
  <c r="AB116" i="4" s="1"/>
  <c r="AA31" i="4"/>
  <c r="AB31" i="4" s="1"/>
  <c r="AA124" i="4"/>
  <c r="AB124" i="4" s="1"/>
  <c r="AA521" i="4"/>
  <c r="AB521" i="4" s="1"/>
  <c r="AA136" i="4"/>
  <c r="AB136" i="4" s="1"/>
  <c r="AA134" i="4"/>
  <c r="AB134" i="4" s="1"/>
  <c r="X527" i="4"/>
  <c r="AA531" i="4"/>
  <c r="AB531" i="4" s="1"/>
  <c r="X187" i="4"/>
  <c r="AA246" i="4"/>
  <c r="AB246" i="4" s="1"/>
  <c r="X404" i="4"/>
  <c r="AA257" i="4"/>
  <c r="AB257" i="4" s="1"/>
  <c r="Y191" i="4"/>
  <c r="Z191" i="4" s="1"/>
  <c r="X191" i="4"/>
  <c r="AA117" i="4"/>
  <c r="AB117" i="4" s="1"/>
  <c r="AA96" i="4"/>
  <c r="AB96" i="4" s="1"/>
  <c r="X75" i="4"/>
  <c r="X132" i="4"/>
  <c r="X530" i="4"/>
  <c r="Y499" i="4"/>
  <c r="Z499" i="4" s="1"/>
  <c r="X499" i="4"/>
  <c r="X276" i="4"/>
  <c r="R424" i="4"/>
  <c r="W424" i="4" s="1"/>
  <c r="AA424" i="4"/>
  <c r="AB424" i="4" s="1"/>
  <c r="X370" i="4"/>
  <c r="Y403" i="4"/>
  <c r="Z403" i="4" s="1"/>
  <c r="X403" i="4"/>
  <c r="R164" i="4"/>
  <c r="W164" i="4" s="1"/>
  <c r="V130" i="4"/>
  <c r="AA284" i="4"/>
  <c r="AB284" i="4" s="1"/>
  <c r="R284" i="4"/>
  <c r="W284" i="4" s="1"/>
  <c r="V237" i="4"/>
  <c r="V107" i="4"/>
  <c r="V179" i="4"/>
  <c r="V260" i="4"/>
  <c r="V133" i="4"/>
  <c r="AA225" i="4"/>
  <c r="AB225" i="4" s="1"/>
  <c r="V105" i="4"/>
  <c r="AA74" i="4"/>
  <c r="AB74" i="4" s="1"/>
  <c r="V358" i="4"/>
  <c r="Y315" i="4"/>
  <c r="Z315" i="4" s="1"/>
  <c r="X315" i="4"/>
  <c r="AA250" i="4"/>
  <c r="AB250" i="4" s="1"/>
  <c r="V161" i="4"/>
  <c r="X102" i="4"/>
  <c r="X355" i="4"/>
  <c r="X235" i="4"/>
  <c r="X334" i="4"/>
  <c r="X180" i="4"/>
  <c r="X28" i="4"/>
  <c r="X204" i="4"/>
  <c r="V163" i="4"/>
  <c r="R130" i="4"/>
  <c r="W130" i="4" s="1"/>
  <c r="AA237" i="4"/>
  <c r="AB237" i="4" s="1"/>
  <c r="AA107" i="4"/>
  <c r="AB107" i="4" s="1"/>
  <c r="AA179" i="4"/>
  <c r="AB179" i="4" s="1"/>
  <c r="AA260" i="4"/>
  <c r="AB260" i="4" s="1"/>
  <c r="AA133" i="4"/>
  <c r="AB133" i="4" s="1"/>
  <c r="AA173" i="4"/>
  <c r="AB173" i="4" s="1"/>
  <c r="AA275" i="4"/>
  <c r="AB275" i="4" s="1"/>
  <c r="V316" i="4"/>
  <c r="AA247" i="4"/>
  <c r="AB247" i="4" s="1"/>
  <c r="V86" i="4"/>
  <c r="AA87" i="4"/>
  <c r="AB87" i="4" s="1"/>
  <c r="V307" i="4"/>
  <c r="AA206" i="4"/>
  <c r="AB206" i="4" s="1"/>
  <c r="V258" i="4"/>
  <c r="AA512" i="4"/>
  <c r="AB512" i="4" s="1"/>
  <c r="V209" i="4"/>
  <c r="AA169" i="4"/>
  <c r="AB169" i="4" s="1"/>
  <c r="V78" i="4"/>
  <c r="AA195" i="4"/>
  <c r="AB195" i="4" s="1"/>
  <c r="V216" i="4"/>
  <c r="AA217" i="4"/>
  <c r="AB217" i="4" s="1"/>
  <c r="V198" i="4"/>
  <c r="AA75" i="4"/>
  <c r="AB75" i="4" s="1"/>
  <c r="V234" i="4"/>
  <c r="AA218" i="4"/>
  <c r="AB218" i="4" s="1"/>
  <c r="R218" i="4"/>
  <c r="W218" i="4" s="1"/>
  <c r="AA183" i="4"/>
  <c r="AB183" i="4" s="1"/>
  <c r="R229" i="4"/>
  <c r="W229" i="4" s="1"/>
  <c r="AA229" i="4"/>
  <c r="AB229" i="4" s="1"/>
  <c r="X141" i="4"/>
  <c r="X274" i="4"/>
  <c r="X321" i="4"/>
  <c r="R163" i="4"/>
  <c r="W163" i="4" s="1"/>
  <c r="AA130" i="4"/>
  <c r="AB130" i="4" s="1"/>
  <c r="AA316" i="4"/>
  <c r="AB316" i="4" s="1"/>
  <c r="AA86" i="4"/>
  <c r="AB86" i="4" s="1"/>
  <c r="AA307" i="4"/>
  <c r="AB307" i="4" s="1"/>
  <c r="AA258" i="4"/>
  <c r="AB258" i="4" s="1"/>
  <c r="Y512" i="4"/>
  <c r="Z512" i="4" s="1"/>
  <c r="X512" i="4"/>
  <c r="AA209" i="4"/>
  <c r="AB209" i="4" s="1"/>
  <c r="AA78" i="4"/>
  <c r="AB78" i="4" s="1"/>
  <c r="AA216" i="4"/>
  <c r="AB216" i="4" s="1"/>
  <c r="AA198" i="4"/>
  <c r="AB198" i="4" s="1"/>
  <c r="AA234" i="4"/>
  <c r="AB234" i="4" s="1"/>
  <c r="R127" i="4"/>
  <c r="W127" i="4" s="1"/>
  <c r="AA34" i="4"/>
  <c r="AB34" i="4" s="1"/>
  <c r="V271" i="4"/>
  <c r="AA379" i="4"/>
  <c r="AB379" i="4" s="1"/>
  <c r="V500" i="4"/>
  <c r="X181" i="4"/>
  <c r="AA80" i="4"/>
  <c r="AB80" i="4" s="1"/>
  <c r="AA139" i="4"/>
  <c r="AB139" i="4" s="1"/>
  <c r="AA142" i="4"/>
  <c r="AB142" i="4" s="1"/>
  <c r="X253" i="4"/>
  <c r="X267" i="4"/>
  <c r="X290" i="4"/>
  <c r="R100" i="4"/>
  <c r="W100" i="4" s="1"/>
  <c r="AA100" i="4"/>
  <c r="AB100" i="4" s="1"/>
  <c r="AA219" i="4"/>
  <c r="AB219" i="4" s="1"/>
  <c r="AA81" i="4"/>
  <c r="AB81" i="4" s="1"/>
  <c r="AA253" i="4"/>
  <c r="AB253" i="4" s="1"/>
  <c r="AA152" i="4"/>
  <c r="AB152" i="4" s="1"/>
  <c r="AA210" i="4"/>
  <c r="AB210" i="4" s="1"/>
  <c r="AA322" i="4"/>
  <c r="AB322" i="4" s="1"/>
  <c r="AA267" i="4"/>
  <c r="AB267" i="4" s="1"/>
  <c r="AA282" i="4"/>
  <c r="AB282" i="4" s="1"/>
  <c r="AA203" i="4"/>
  <c r="AB203" i="4" s="1"/>
  <c r="R203" i="4"/>
  <c r="W203" i="4" s="1"/>
  <c r="X228" i="4"/>
  <c r="X241" i="4"/>
  <c r="R334" i="4"/>
  <c r="W334" i="4" s="1"/>
  <c r="AA334" i="4"/>
  <c r="AB334" i="4" s="1"/>
  <c r="R274" i="4"/>
  <c r="W274" i="4" s="1"/>
  <c r="AA274" i="4"/>
  <c r="AB274" i="4" s="1"/>
  <c r="R237" i="4"/>
  <c r="W237" i="4" s="1"/>
  <c r="R107" i="4"/>
  <c r="W107" i="4" s="1"/>
  <c r="R179" i="4"/>
  <c r="W179" i="4" s="1"/>
  <c r="R260" i="4"/>
  <c r="W260" i="4" s="1"/>
  <c r="R133" i="4"/>
  <c r="W133" i="4" s="1"/>
  <c r="R173" i="4"/>
  <c r="R316" i="4"/>
  <c r="W316" i="4" s="1"/>
  <c r="R86" i="4"/>
  <c r="W86" i="4" s="1"/>
  <c r="R307" i="4"/>
  <c r="W307" i="4" s="1"/>
  <c r="R258" i="4"/>
  <c r="W258" i="4" s="1"/>
  <c r="R209" i="4"/>
  <c r="W209" i="4" s="1"/>
  <c r="R78" i="4"/>
  <c r="W78" i="4" s="1"/>
  <c r="R216" i="4"/>
  <c r="W216" i="4" s="1"/>
  <c r="R198" i="4"/>
  <c r="W198" i="4" s="1"/>
  <c r="R234" i="4"/>
  <c r="W234" i="4" s="1"/>
  <c r="R225" i="4"/>
  <c r="W225" i="4" s="1"/>
  <c r="R105" i="4"/>
  <c r="W105" i="4" s="1"/>
  <c r="R34" i="4"/>
  <c r="W34" i="4" s="1"/>
  <c r="R271" i="4"/>
  <c r="W271" i="4" s="1"/>
  <c r="R74" i="4"/>
  <c r="W74" i="4" s="1"/>
  <c r="R358" i="4"/>
  <c r="W358" i="4" s="1"/>
  <c r="R379" i="4"/>
  <c r="W379" i="4" s="1"/>
  <c r="R500" i="4"/>
  <c r="W500" i="4" s="1"/>
  <c r="R250" i="4"/>
  <c r="W250" i="4" s="1"/>
  <c r="R161" i="4"/>
  <c r="W161" i="4" s="1"/>
  <c r="R80" i="4"/>
  <c r="W80" i="4" s="1"/>
  <c r="R139" i="4"/>
  <c r="W139" i="4" s="1"/>
  <c r="AA430" i="4"/>
  <c r="AB430" i="4" s="1"/>
  <c r="AA309" i="4"/>
  <c r="AB309" i="4" s="1"/>
  <c r="AA213" i="4"/>
  <c r="AB213" i="4" s="1"/>
  <c r="AA200" i="4"/>
  <c r="AB200" i="4" s="1"/>
  <c r="AA186" i="4"/>
  <c r="AB186" i="4" s="1"/>
  <c r="V515" i="4"/>
  <c r="AA364" i="4"/>
  <c r="AB364" i="4" s="1"/>
  <c r="V220" i="4"/>
  <c r="AA279" i="4"/>
  <c r="AB279" i="4" s="1"/>
  <c r="V412" i="4"/>
  <c r="AA402" i="4"/>
  <c r="AB402" i="4" s="1"/>
  <c r="AA294" i="4"/>
  <c r="AB294" i="4" s="1"/>
  <c r="V251" i="4"/>
  <c r="AA349" i="4"/>
  <c r="AB349" i="4" s="1"/>
  <c r="V392" i="4"/>
  <c r="X295" i="4"/>
  <c r="R185" i="4"/>
  <c r="W185" i="4" s="1"/>
  <c r="AA185" i="4"/>
  <c r="AB185" i="4" s="1"/>
  <c r="R455" i="4"/>
  <c r="W455" i="4" s="1"/>
  <c r="AA455" i="4"/>
  <c r="AB455" i="4" s="1"/>
  <c r="X281" i="4"/>
  <c r="AA529" i="4"/>
  <c r="AB529" i="4" s="1"/>
  <c r="V85" i="4"/>
  <c r="V183" i="4"/>
  <c r="V142" i="4"/>
  <c r="AA56" i="4"/>
  <c r="AB56" i="4" s="1"/>
  <c r="AA355" i="4"/>
  <c r="AB355" i="4" s="1"/>
  <c r="AA280" i="4"/>
  <c r="AB280" i="4" s="1"/>
  <c r="AA239" i="4"/>
  <c r="AB239" i="4" s="1"/>
  <c r="AA98" i="4"/>
  <c r="AB98" i="4" s="1"/>
  <c r="AA235" i="4"/>
  <c r="AB235" i="4" s="1"/>
  <c r="AA236" i="4"/>
  <c r="AB236" i="4" s="1"/>
  <c r="AA303" i="4"/>
  <c r="AB303" i="4" s="1"/>
  <c r="AA290" i="4"/>
  <c r="AB290" i="4" s="1"/>
  <c r="AA515" i="4"/>
  <c r="AB515" i="4" s="1"/>
  <c r="V264" i="4"/>
  <c r="X265" i="4"/>
  <c r="AA220" i="4"/>
  <c r="AB220" i="4" s="1"/>
  <c r="V272" i="4"/>
  <c r="AA412" i="4"/>
  <c r="AB412" i="4" s="1"/>
  <c r="V155" i="4"/>
  <c r="V310" i="4"/>
  <c r="X386" i="4"/>
  <c r="AA251" i="4"/>
  <c r="AB251" i="4" s="1"/>
  <c r="V289" i="4"/>
  <c r="X420" i="4"/>
  <c r="AA392" i="4"/>
  <c r="AB392" i="4" s="1"/>
  <c r="V256" i="4"/>
  <c r="V520" i="4"/>
  <c r="V411" i="4"/>
  <c r="R301" i="4"/>
  <c r="W301" i="4" s="1"/>
  <c r="AA301" i="4"/>
  <c r="AB301" i="4" s="1"/>
  <c r="R249" i="4"/>
  <c r="W249" i="4" s="1"/>
  <c r="AA249" i="4"/>
  <c r="AB249" i="4" s="1"/>
  <c r="AA397" i="4"/>
  <c r="AB397" i="4" s="1"/>
  <c r="R397" i="4"/>
  <c r="W397" i="4" s="1"/>
  <c r="AA252" i="4"/>
  <c r="AB252" i="4" s="1"/>
  <c r="R333" i="4"/>
  <c r="W333" i="4" s="1"/>
  <c r="AA188" i="4"/>
  <c r="AB188" i="4" s="1"/>
  <c r="AA283" i="4"/>
  <c r="AB283" i="4" s="1"/>
  <c r="AA398" i="4"/>
  <c r="AB398" i="4" s="1"/>
  <c r="X221" i="4"/>
  <c r="AA410" i="4"/>
  <c r="AB410" i="4" s="1"/>
  <c r="Y345" i="4"/>
  <c r="Z345" i="4" s="1"/>
  <c r="X345" i="4"/>
  <c r="R515" i="4"/>
  <c r="W515" i="4" s="1"/>
  <c r="R264" i="4"/>
  <c r="W264" i="4" s="1"/>
  <c r="R255" i="4"/>
  <c r="W255" i="4" s="1"/>
  <c r="R364" i="4"/>
  <c r="W364" i="4" s="1"/>
  <c r="R220" i="4"/>
  <c r="W220" i="4" s="1"/>
  <c r="R272" i="4"/>
  <c r="W272" i="4" s="1"/>
  <c r="R356" i="4"/>
  <c r="W356" i="4" s="1"/>
  <c r="R279" i="4"/>
  <c r="W279" i="4" s="1"/>
  <c r="R412" i="4"/>
  <c r="W412" i="4" s="1"/>
  <c r="R155" i="4"/>
  <c r="W155" i="4" s="1"/>
  <c r="R277" i="4"/>
  <c r="W277" i="4" s="1"/>
  <c r="R402" i="4"/>
  <c r="W402" i="4" s="1"/>
  <c r="R310" i="4"/>
  <c r="W310" i="4" s="1"/>
  <c r="R156" i="4"/>
  <c r="W156" i="4" s="1"/>
  <c r="R294" i="4"/>
  <c r="W294" i="4" s="1"/>
  <c r="R251" i="4"/>
  <c r="W251" i="4" s="1"/>
  <c r="R289" i="4"/>
  <c r="W289" i="4" s="1"/>
  <c r="R338" i="4"/>
  <c r="W338" i="4" s="1"/>
  <c r="R349" i="4"/>
  <c r="W349" i="4" s="1"/>
  <c r="R392" i="4"/>
  <c r="W392" i="4" s="1"/>
  <c r="R256" i="4"/>
  <c r="W256" i="4" s="1"/>
  <c r="R243" i="4"/>
  <c r="W243" i="4" s="1"/>
  <c r="AA520" i="4"/>
  <c r="AB520" i="4" s="1"/>
  <c r="R411" i="4"/>
  <c r="W411" i="4" s="1"/>
  <c r="X352" i="4"/>
  <c r="AA376" i="4"/>
  <c r="AB376" i="4" s="1"/>
  <c r="R376" i="4"/>
  <c r="W376" i="4" s="1"/>
  <c r="AA390" i="4"/>
  <c r="AB390" i="4" s="1"/>
  <c r="R390" i="4"/>
  <c r="W390" i="4" s="1"/>
  <c r="AA320" i="4"/>
  <c r="AB320" i="4" s="1"/>
  <c r="AA269" i="4"/>
  <c r="AB269" i="4" s="1"/>
  <c r="V269" i="4"/>
  <c r="AA248" i="4"/>
  <c r="AB248" i="4" s="1"/>
  <c r="V248" i="4"/>
  <c r="AA306" i="4"/>
  <c r="AB306" i="4" s="1"/>
  <c r="V306" i="4"/>
  <c r="AA266" i="4"/>
  <c r="AB266" i="4" s="1"/>
  <c r="V266" i="4"/>
  <c r="AA273" i="4"/>
  <c r="AB273" i="4" s="1"/>
  <c r="V273" i="4"/>
  <c r="AA460" i="4"/>
  <c r="AB460" i="4" s="1"/>
  <c r="V460" i="4"/>
  <c r="AA326" i="4"/>
  <c r="AB326" i="4" s="1"/>
  <c r="V326" i="4"/>
  <c r="AA382" i="4"/>
  <c r="AB382" i="4" s="1"/>
  <c r="V382" i="4"/>
  <c r="AA302" i="4"/>
  <c r="AB302" i="4" s="1"/>
  <c r="V302" i="4"/>
  <c r="AA182" i="4"/>
  <c r="AB182" i="4" s="1"/>
  <c r="AA394" i="4"/>
  <c r="AB394" i="4" s="1"/>
  <c r="AA348" i="4"/>
  <c r="AB348" i="4" s="1"/>
  <c r="AA378" i="4"/>
  <c r="AB378" i="4" s="1"/>
  <c r="AA341" i="4"/>
  <c r="AB341" i="4" s="1"/>
  <c r="AA372" i="4"/>
  <c r="AB372" i="4" s="1"/>
  <c r="R391" i="4"/>
  <c r="W391" i="4" s="1"/>
  <c r="AA380" i="4"/>
  <c r="AB380" i="4" s="1"/>
  <c r="R399" i="4"/>
  <c r="W399" i="4" s="1"/>
  <c r="AA407" i="4"/>
  <c r="AB407" i="4" s="1"/>
  <c r="R407" i="4"/>
  <c r="W407" i="4" s="1"/>
  <c r="X422" i="4"/>
  <c r="AA416" i="4"/>
  <c r="AB416" i="4" s="1"/>
  <c r="R416" i="4"/>
  <c r="W416" i="4" s="1"/>
  <c r="AA422" i="4"/>
  <c r="AB422" i="4" s="1"/>
  <c r="R422" i="4"/>
  <c r="W422" i="4" s="1"/>
  <c r="AA384" i="4"/>
  <c r="AB384" i="4" s="1"/>
  <c r="AA406" i="4"/>
  <c r="AB406" i="4" s="1"/>
  <c r="X416" i="4"/>
  <c r="AA318" i="4"/>
  <c r="AB318" i="4" s="1"/>
  <c r="R318" i="4"/>
  <c r="W318" i="4" s="1"/>
  <c r="AA418" i="4"/>
  <c r="AB418" i="4" s="1"/>
  <c r="R418" i="4"/>
  <c r="W418" i="4" s="1"/>
  <c r="X453" i="4"/>
  <c r="R409" i="4"/>
  <c r="W409" i="4" s="1"/>
  <c r="AA389" i="4"/>
  <c r="AB389" i="4" s="1"/>
  <c r="R371" i="4"/>
  <c r="W371" i="4" s="1"/>
  <c r="AA373" i="4"/>
  <c r="AB373" i="4" s="1"/>
  <c r="R362" i="4"/>
  <c r="W362" i="4" s="1"/>
  <c r="AA453" i="4"/>
  <c r="AB453" i="4" s="1"/>
  <c r="R426" i="4"/>
  <c r="W426" i="4" s="1"/>
  <c r="AA414" i="4"/>
  <c r="AB414" i="4" s="1"/>
  <c r="AA443" i="4"/>
  <c r="AB443" i="4" s="1"/>
  <c r="AA477" i="4"/>
  <c r="AB477" i="4" s="1"/>
  <c r="AA399" i="4"/>
  <c r="AB399" i="4" s="1"/>
  <c r="AA375" i="4"/>
  <c r="AB375" i="4" s="1"/>
  <c r="AA409" i="4"/>
  <c r="AB409" i="4" s="1"/>
  <c r="AA367" i="4"/>
  <c r="AB367" i="4" s="1"/>
  <c r="AA365" i="4"/>
  <c r="AB365" i="4" s="1"/>
  <c r="AA435" i="4"/>
  <c r="AB435" i="4" s="1"/>
  <c r="AA440" i="4"/>
  <c r="AB440" i="4" s="1"/>
  <c r="AA434" i="4"/>
  <c r="AB434" i="4" s="1"/>
  <c r="AA464" i="4"/>
  <c r="AB464" i="4" s="1"/>
  <c r="AA451" i="4"/>
  <c r="AB451" i="4" s="1"/>
  <c r="AA479" i="4"/>
  <c r="AB479" i="4" s="1"/>
  <c r="V479" i="4"/>
  <c r="V340" i="4"/>
  <c r="V484" i="4"/>
  <c r="V459" i="4"/>
  <c r="V377" i="4"/>
  <c r="V359" i="4"/>
  <c r="V470" i="4"/>
  <c r="V446" i="4"/>
  <c r="V461" i="4"/>
  <c r="V462" i="4"/>
  <c r="V481" i="4"/>
  <c r="X486" i="4"/>
  <c r="Y463" i="4"/>
  <c r="Z463" i="4" s="1"/>
  <c r="X463" i="4"/>
  <c r="AA340" i="4"/>
  <c r="AB340" i="4" s="1"/>
  <c r="X401" i="4"/>
  <c r="AA484" i="4"/>
  <c r="AB484" i="4" s="1"/>
  <c r="Y448" i="4"/>
  <c r="Z448" i="4" s="1"/>
  <c r="X448" i="4"/>
  <c r="AA459" i="4"/>
  <c r="AB459" i="4" s="1"/>
  <c r="AA377" i="4"/>
  <c r="AB377" i="4" s="1"/>
  <c r="X439" i="4"/>
  <c r="AA359" i="4"/>
  <c r="AB359" i="4" s="1"/>
  <c r="Y474" i="4"/>
  <c r="Z474" i="4" s="1"/>
  <c r="X474" i="4"/>
  <c r="AA470" i="4"/>
  <c r="AB470" i="4" s="1"/>
  <c r="X450" i="4"/>
  <c r="AA446" i="4"/>
  <c r="AB446" i="4" s="1"/>
  <c r="AA461" i="4"/>
  <c r="AB461" i="4" s="1"/>
  <c r="AA462" i="4"/>
  <c r="AB462" i="4" s="1"/>
  <c r="X445" i="4"/>
  <c r="AA485" i="4"/>
  <c r="AB485" i="4" s="1"/>
  <c r="X466" i="4"/>
  <c r="AA467" i="4"/>
  <c r="AB467" i="4" s="1"/>
  <c r="X468" i="4"/>
  <c r="AA476" i="4"/>
  <c r="AB476" i="4" s="1"/>
  <c r="X473" i="4"/>
  <c r="AA478" i="4"/>
  <c r="AB478" i="4" s="1"/>
  <c r="X458" i="4"/>
  <c r="AA483" i="4"/>
  <c r="AB483" i="4" s="1"/>
  <c r="X469" i="4"/>
  <c r="AA482" i="4"/>
  <c r="AB482" i="4" s="1"/>
  <c r="X480" i="4"/>
  <c r="AA481" i="4"/>
  <c r="AB481" i="4" s="1"/>
  <c r="R461" i="4"/>
  <c r="W461" i="4" s="1"/>
  <c r="R462" i="4"/>
  <c r="W462" i="4" s="1"/>
  <c r="R485" i="4"/>
  <c r="W485" i="4" s="1"/>
  <c r="R467" i="4"/>
  <c r="W467" i="4" s="1"/>
  <c r="R476" i="4"/>
  <c r="W476" i="4" s="1"/>
  <c r="R478" i="4"/>
  <c r="W478" i="4" s="1"/>
  <c r="R483" i="4"/>
  <c r="W483" i="4" s="1"/>
  <c r="R482" i="4"/>
  <c r="W482" i="4" s="1"/>
  <c r="R481" i="4"/>
  <c r="W481" i="4" s="1"/>
  <c r="R340" i="4"/>
  <c r="W340" i="4" s="1"/>
  <c r="R484" i="4"/>
  <c r="W484" i="4" s="1"/>
  <c r="R459" i="4"/>
  <c r="W459" i="4" s="1"/>
  <c r="R377" i="4"/>
  <c r="W377" i="4" s="1"/>
  <c r="R359" i="4"/>
  <c r="W359" i="4" s="1"/>
  <c r="R470" i="4"/>
  <c r="W470" i="4" s="1"/>
  <c r="R446" i="4"/>
  <c r="W446" i="4" s="1"/>
  <c r="X3" i="2"/>
  <c r="AA3" i="2"/>
  <c r="AB3" i="2" s="1"/>
  <c r="AA6" i="2"/>
  <c r="AB6" i="2" s="1"/>
  <c r="V6" i="2"/>
  <c r="R8" i="2"/>
  <c r="W8" i="2" s="1"/>
  <c r="Y11" i="2"/>
  <c r="Z11" i="2" s="1"/>
  <c r="X11" i="2"/>
  <c r="AA11" i="2"/>
  <c r="AB11" i="2" s="1"/>
  <c r="AA14" i="2"/>
  <c r="AB14" i="2" s="1"/>
  <c r="V14" i="2"/>
  <c r="Y25" i="2"/>
  <c r="Z25" i="2" s="1"/>
  <c r="X25" i="2"/>
  <c r="X27" i="2"/>
  <c r="Y29" i="2"/>
  <c r="Z29" i="2" s="1"/>
  <c r="X29" i="2"/>
  <c r="Y33" i="2"/>
  <c r="Z33" i="2" s="1"/>
  <c r="X33" i="2"/>
  <c r="X35" i="2"/>
  <c r="Y37" i="2"/>
  <c r="Z37" i="2" s="1"/>
  <c r="X37" i="2"/>
  <c r="X40" i="2"/>
  <c r="Y42" i="2"/>
  <c r="Z42" i="2" s="1"/>
  <c r="X44" i="2"/>
  <c r="X48" i="2"/>
  <c r="Y50" i="2"/>
  <c r="Z50" i="2" s="1"/>
  <c r="X52" i="2"/>
  <c r="X56" i="2"/>
  <c r="Y58" i="2"/>
  <c r="Z58" i="2" s="1"/>
  <c r="Y77" i="2"/>
  <c r="Z77" i="2" s="1"/>
  <c r="X77" i="2"/>
  <c r="X79" i="2"/>
  <c r="Y81" i="2"/>
  <c r="Z81" i="2" s="1"/>
  <c r="X81" i="2"/>
  <c r="X84" i="2"/>
  <c r="X107" i="2"/>
  <c r="X109" i="2"/>
  <c r="X114" i="2"/>
  <c r="Y120" i="2"/>
  <c r="Z120" i="2" s="1"/>
  <c r="X120" i="2"/>
  <c r="X131" i="2"/>
  <c r="X138" i="2"/>
  <c r="Y138" i="2"/>
  <c r="Z138" i="2" s="1"/>
  <c r="X151" i="2"/>
  <c r="Y181" i="2"/>
  <c r="Z181" i="2" s="1"/>
  <c r="X181" i="2"/>
  <c r="X187" i="2"/>
  <c r="X207" i="2"/>
  <c r="X210" i="2"/>
  <c r="X4" i="2"/>
  <c r="Y9" i="2"/>
  <c r="Z9" i="2" s="1"/>
  <c r="X9" i="2"/>
  <c r="AA9" i="2"/>
  <c r="AB9" i="2" s="1"/>
  <c r="Y39" i="2"/>
  <c r="Z39" i="2" s="1"/>
  <c r="X39" i="2"/>
  <c r="Y43" i="2"/>
  <c r="Z43" i="2" s="1"/>
  <c r="X43" i="2"/>
  <c r="Y47" i="2"/>
  <c r="Z47" i="2" s="1"/>
  <c r="X47" i="2"/>
  <c r="X51" i="2"/>
  <c r="Y55" i="2"/>
  <c r="Z55" i="2" s="1"/>
  <c r="X55" i="2"/>
  <c r="Y59" i="2"/>
  <c r="Z59" i="2" s="1"/>
  <c r="X59" i="2"/>
  <c r="X62" i="2"/>
  <c r="Y62" i="2"/>
  <c r="Z62" i="2" s="1"/>
  <c r="X66" i="2"/>
  <c r="Y66" i="2"/>
  <c r="Z66" i="2" s="1"/>
  <c r="X70" i="2"/>
  <c r="Y70" i="2"/>
  <c r="Z70" i="2" s="1"/>
  <c r="Y85" i="2"/>
  <c r="Z85" i="2" s="1"/>
  <c r="X85" i="2"/>
  <c r="X88" i="2"/>
  <c r="Y88" i="2"/>
  <c r="Z88" i="2" s="1"/>
  <c r="X104" i="2"/>
  <c r="X117" i="2"/>
  <c r="X128" i="2"/>
  <c r="X139" i="2"/>
  <c r="X170" i="2"/>
  <c r="X185" i="2"/>
  <c r="X202" i="2"/>
  <c r="X219" i="2"/>
  <c r="X2" i="2"/>
  <c r="W4" i="2"/>
  <c r="AA7" i="2"/>
  <c r="AB7" i="2" s="1"/>
  <c r="X15" i="2"/>
  <c r="X16" i="2"/>
  <c r="X18" i="2"/>
  <c r="X20" i="2"/>
  <c r="Y61" i="2"/>
  <c r="Z61" i="2" s="1"/>
  <c r="X61" i="2"/>
  <c r="Y63" i="2"/>
  <c r="Z63" i="2" s="1"/>
  <c r="X63" i="2"/>
  <c r="Y67" i="2"/>
  <c r="Z67" i="2" s="1"/>
  <c r="X67" i="2"/>
  <c r="Y69" i="2"/>
  <c r="Z69" i="2" s="1"/>
  <c r="X69" i="2"/>
  <c r="Y71" i="2"/>
  <c r="Z71" i="2" s="1"/>
  <c r="X71" i="2"/>
  <c r="X72" i="2"/>
  <c r="Y72" i="2"/>
  <c r="Z72" i="2" s="1"/>
  <c r="Y74" i="2"/>
  <c r="Z74" i="2" s="1"/>
  <c r="Y87" i="2"/>
  <c r="Z87" i="2" s="1"/>
  <c r="Y89" i="2"/>
  <c r="Z89" i="2" s="1"/>
  <c r="X89" i="2"/>
  <c r="Y91" i="2"/>
  <c r="Z91" i="2" s="1"/>
  <c r="X92" i="2"/>
  <c r="Y92" i="2"/>
  <c r="Z92" i="2" s="1"/>
  <c r="X112" i="2"/>
  <c r="X122" i="2"/>
  <c r="Y136" i="2"/>
  <c r="Z136" i="2" s="1"/>
  <c r="X153" i="2"/>
  <c r="Y153" i="2"/>
  <c r="Z153" i="2" s="1"/>
  <c r="X183" i="2"/>
  <c r="R2" i="2"/>
  <c r="Y4" i="2"/>
  <c r="Z4" i="2" s="1"/>
  <c r="Y5" i="2"/>
  <c r="Z5" i="2" s="1"/>
  <c r="X5" i="2"/>
  <c r="AA5" i="2"/>
  <c r="AB5" i="2" s="1"/>
  <c r="AA8" i="2"/>
  <c r="AB8" i="2" s="1"/>
  <c r="V8" i="2"/>
  <c r="R10" i="2"/>
  <c r="W10" i="2" s="1"/>
  <c r="Y13" i="2"/>
  <c r="Z13" i="2" s="1"/>
  <c r="X13" i="2"/>
  <c r="AA13" i="2"/>
  <c r="AB13" i="2" s="1"/>
  <c r="R15" i="2"/>
  <c r="W15" i="2" s="1"/>
  <c r="AA15" i="2"/>
  <c r="AB15" i="2" s="1"/>
  <c r="R16" i="2"/>
  <c r="W16" i="2" s="1"/>
  <c r="X17" i="2"/>
  <c r="X19" i="2"/>
  <c r="Y21" i="2"/>
  <c r="Z21" i="2" s="1"/>
  <c r="X21" i="2"/>
  <c r="X22" i="2"/>
  <c r="Y22" i="2"/>
  <c r="Z22" i="2" s="1"/>
  <c r="Y26" i="2"/>
  <c r="Z26" i="2" s="1"/>
  <c r="X30" i="2"/>
  <c r="Y30" i="2"/>
  <c r="Z30" i="2" s="1"/>
  <c r="Y34" i="2"/>
  <c r="Z34" i="2" s="1"/>
  <c r="X36" i="2"/>
  <c r="Y73" i="2"/>
  <c r="Z73" i="2" s="1"/>
  <c r="X73" i="2"/>
  <c r="Y75" i="2"/>
  <c r="Z75" i="2" s="1"/>
  <c r="X75" i="2"/>
  <c r="X78" i="2"/>
  <c r="X80" i="2"/>
  <c r="Y80" i="2"/>
  <c r="Z80" i="2" s="1"/>
  <c r="Y93" i="2"/>
  <c r="Z93" i="2" s="1"/>
  <c r="X93" i="2"/>
  <c r="Y95" i="2"/>
  <c r="Z95" i="2" s="1"/>
  <c r="X95" i="2"/>
  <c r="X98" i="2"/>
  <c r="Y99" i="2"/>
  <c r="Z99" i="2" s="1"/>
  <c r="X99" i="2"/>
  <c r="X100" i="2"/>
  <c r="X101" i="2"/>
  <c r="Y108" i="2"/>
  <c r="Z108" i="2" s="1"/>
  <c r="X108" i="2"/>
  <c r="X123" i="2"/>
  <c r="Y132" i="2"/>
  <c r="Z132" i="2" s="1"/>
  <c r="X132" i="2"/>
  <c r="X157" i="2"/>
  <c r="AA31" i="2"/>
  <c r="AB31" i="2" s="1"/>
  <c r="AA67" i="2"/>
  <c r="AB67" i="2" s="1"/>
  <c r="AA73" i="2"/>
  <c r="AB73" i="2" s="1"/>
  <c r="AA79" i="2"/>
  <c r="AB79" i="2" s="1"/>
  <c r="AA83" i="2"/>
  <c r="AB83" i="2" s="1"/>
  <c r="AA87" i="2"/>
  <c r="AB87" i="2" s="1"/>
  <c r="AA89" i="2"/>
  <c r="AB89" i="2" s="1"/>
  <c r="AA95" i="2"/>
  <c r="AB95" i="2" s="1"/>
  <c r="Y103" i="2"/>
  <c r="Z103" i="2" s="1"/>
  <c r="Y119" i="2"/>
  <c r="Z119" i="2" s="1"/>
  <c r="Y127" i="2"/>
  <c r="Z127" i="2" s="1"/>
  <c r="Y135" i="2"/>
  <c r="Z135" i="2" s="1"/>
  <c r="Y150" i="2"/>
  <c r="Z150" i="2" s="1"/>
  <c r="AA359" i="2"/>
  <c r="AB359" i="2" s="1"/>
  <c r="R359" i="2"/>
  <c r="W359" i="2" s="1"/>
  <c r="AA371" i="2"/>
  <c r="AB371" i="2" s="1"/>
  <c r="R371" i="2"/>
  <c r="W371" i="2" s="1"/>
  <c r="AA403" i="2"/>
  <c r="AB403" i="2" s="1"/>
  <c r="R403" i="2"/>
  <c r="W403" i="2" s="1"/>
  <c r="AA423" i="2"/>
  <c r="AB423" i="2" s="1"/>
  <c r="R423" i="2"/>
  <c r="W423" i="2" s="1"/>
  <c r="X102" i="2"/>
  <c r="Y105" i="2"/>
  <c r="Z105" i="2" s="1"/>
  <c r="X110" i="2"/>
  <c r="Y113" i="2"/>
  <c r="Z113" i="2" s="1"/>
  <c r="X118" i="2"/>
  <c r="Y121" i="2"/>
  <c r="Z121" i="2" s="1"/>
  <c r="Y129" i="2"/>
  <c r="Z129" i="2" s="1"/>
  <c r="X134" i="2"/>
  <c r="Y137" i="2"/>
  <c r="Z137" i="2" s="1"/>
  <c r="Y152" i="2"/>
  <c r="Z152" i="2" s="1"/>
  <c r="X165" i="2"/>
  <c r="Y182" i="2"/>
  <c r="Z182" i="2" s="1"/>
  <c r="R210" i="2"/>
  <c r="W210" i="2" s="1"/>
  <c r="R219" i="2"/>
  <c r="W219" i="2" s="1"/>
  <c r="X220" i="2"/>
  <c r="X222" i="2"/>
  <c r="AA256" i="2"/>
  <c r="AB256" i="2" s="1"/>
  <c r="Y259" i="2"/>
  <c r="Z259" i="2" s="1"/>
  <c r="X259" i="2"/>
  <c r="X271" i="2"/>
  <c r="Y271" i="2"/>
  <c r="Z271" i="2" s="1"/>
  <c r="Y282" i="2"/>
  <c r="Z282" i="2" s="1"/>
  <c r="X282" i="2"/>
  <c r="Y337" i="2"/>
  <c r="Z337" i="2" s="1"/>
  <c r="X337" i="2"/>
  <c r="X365" i="2"/>
  <c r="V370" i="2"/>
  <c r="AA370" i="2"/>
  <c r="AB370" i="2" s="1"/>
  <c r="X397" i="2"/>
  <c r="V402" i="2"/>
  <c r="AA402" i="2"/>
  <c r="AB402" i="2" s="1"/>
  <c r="X429" i="2"/>
  <c r="V434" i="2"/>
  <c r="AA434" i="2"/>
  <c r="AB434" i="2" s="1"/>
  <c r="Y534" i="2"/>
  <c r="Z534" i="2" s="1"/>
  <c r="X534" i="2"/>
  <c r="AA17" i="2"/>
  <c r="AB17" i="2" s="1"/>
  <c r="AA19" i="2"/>
  <c r="AB19" i="2" s="1"/>
  <c r="AA23" i="2"/>
  <c r="AB23" i="2" s="1"/>
  <c r="AA25" i="2"/>
  <c r="AB25" i="2" s="1"/>
  <c r="AA27" i="2"/>
  <c r="AB27" i="2" s="1"/>
  <c r="AA29" i="2"/>
  <c r="AB29" i="2" s="1"/>
  <c r="AA33" i="2"/>
  <c r="AB33" i="2" s="1"/>
  <c r="AA35" i="2"/>
  <c r="AB35" i="2" s="1"/>
  <c r="AA39" i="2"/>
  <c r="AB39" i="2" s="1"/>
  <c r="AA41" i="2"/>
  <c r="AB41" i="2" s="1"/>
  <c r="AA43" i="2"/>
  <c r="AB43" i="2" s="1"/>
  <c r="AA45" i="2"/>
  <c r="AB45" i="2" s="1"/>
  <c r="AA47" i="2"/>
  <c r="AB47" i="2" s="1"/>
  <c r="AA49" i="2"/>
  <c r="AB49" i="2" s="1"/>
  <c r="AA51" i="2"/>
  <c r="AB51" i="2" s="1"/>
  <c r="AA53" i="2"/>
  <c r="AB53" i="2" s="1"/>
  <c r="AA55" i="2"/>
  <c r="AB55" i="2" s="1"/>
  <c r="AA57" i="2"/>
  <c r="AB57" i="2" s="1"/>
  <c r="AA61" i="2"/>
  <c r="AB61" i="2" s="1"/>
  <c r="AA63" i="2"/>
  <c r="AB63" i="2" s="1"/>
  <c r="AA65" i="2"/>
  <c r="AB65" i="2" s="1"/>
  <c r="AA69" i="2"/>
  <c r="AB69" i="2" s="1"/>
  <c r="AA77" i="2"/>
  <c r="AB77" i="2" s="1"/>
  <c r="AA93" i="2"/>
  <c r="AB93" i="2" s="1"/>
  <c r="AA97" i="2"/>
  <c r="AB97" i="2" s="1"/>
  <c r="AA99" i="2"/>
  <c r="AB99" i="2" s="1"/>
  <c r="Y111" i="2"/>
  <c r="Z111" i="2" s="1"/>
  <c r="Y216" i="2"/>
  <c r="Z216" i="2" s="1"/>
  <c r="Y223" i="2"/>
  <c r="Z223" i="2" s="1"/>
  <c r="AA391" i="2"/>
  <c r="AB391" i="2" s="1"/>
  <c r="R391" i="2"/>
  <c r="W391" i="2" s="1"/>
  <c r="AA435" i="2"/>
  <c r="AB435" i="2" s="1"/>
  <c r="R435" i="2"/>
  <c r="W435" i="2" s="1"/>
  <c r="X650" i="2"/>
  <c r="R672" i="2"/>
  <c r="W672" i="2" s="1"/>
  <c r="AA672" i="2"/>
  <c r="AB672" i="2" s="1"/>
  <c r="X103" i="2"/>
  <c r="AA104" i="2"/>
  <c r="AB104" i="2" s="1"/>
  <c r="R107" i="2"/>
  <c r="W107" i="2" s="1"/>
  <c r="X111" i="2"/>
  <c r="AA112" i="2"/>
  <c r="AB112" i="2" s="1"/>
  <c r="R115" i="2"/>
  <c r="W115" i="2" s="1"/>
  <c r="X119" i="2"/>
  <c r="AA120" i="2"/>
  <c r="AB120" i="2" s="1"/>
  <c r="R123" i="2"/>
  <c r="W123" i="2" s="1"/>
  <c r="X127" i="2"/>
  <c r="AA128" i="2"/>
  <c r="AB128" i="2" s="1"/>
  <c r="R131" i="2"/>
  <c r="W131" i="2" s="1"/>
  <c r="X135" i="2"/>
  <c r="AA136" i="2"/>
  <c r="AB136" i="2" s="1"/>
  <c r="R139" i="2"/>
  <c r="W139" i="2" s="1"/>
  <c r="AA145" i="2"/>
  <c r="AB145" i="2" s="1"/>
  <c r="X145" i="2"/>
  <c r="X147" i="2"/>
  <c r="Y148" i="2"/>
  <c r="Z148" i="2" s="1"/>
  <c r="X150" i="2"/>
  <c r="AA151" i="2"/>
  <c r="AB151" i="2" s="1"/>
  <c r="R154" i="2"/>
  <c r="W154" i="2" s="1"/>
  <c r="R157" i="2"/>
  <c r="W157" i="2" s="1"/>
  <c r="V159" i="2"/>
  <c r="X160" i="2"/>
  <c r="Y161" i="2"/>
  <c r="Z161" i="2" s="1"/>
  <c r="Y167" i="2"/>
  <c r="Z167" i="2" s="1"/>
  <c r="AA168" i="2"/>
  <c r="AB168" i="2" s="1"/>
  <c r="AA178" i="2"/>
  <c r="AB178" i="2" s="1"/>
  <c r="X178" i="2"/>
  <c r="X180" i="2"/>
  <c r="AA181" i="2"/>
  <c r="AB181" i="2" s="1"/>
  <c r="R185" i="2"/>
  <c r="W185" i="2" s="1"/>
  <c r="R187" i="2"/>
  <c r="W187" i="2" s="1"/>
  <c r="AA193" i="2"/>
  <c r="AB193" i="2" s="1"/>
  <c r="X193" i="2"/>
  <c r="X195" i="2"/>
  <c r="Y196" i="2"/>
  <c r="Z196" i="2" s="1"/>
  <c r="AA200" i="2"/>
  <c r="AB200" i="2" s="1"/>
  <c r="R207" i="2"/>
  <c r="W207" i="2" s="1"/>
  <c r="V209" i="2"/>
  <c r="AA211" i="2"/>
  <c r="AB211" i="2" s="1"/>
  <c r="X211" i="2"/>
  <c r="X213" i="2"/>
  <c r="Y214" i="2"/>
  <c r="Z214" i="2" s="1"/>
  <c r="X216" i="2"/>
  <c r="AA217" i="2"/>
  <c r="AB217" i="2" s="1"/>
  <c r="R220" i="2"/>
  <c r="W220" i="2" s="1"/>
  <c r="X223" i="2"/>
  <c r="Y224" i="2"/>
  <c r="Z224" i="2" s="1"/>
  <c r="AA237" i="2"/>
  <c r="AB237" i="2" s="1"/>
  <c r="X237" i="2"/>
  <c r="X239" i="2"/>
  <c r="Y240" i="2"/>
  <c r="Z240" i="2" s="1"/>
  <c r="AA252" i="2"/>
  <c r="AB252" i="2" s="1"/>
  <c r="Y255" i="2"/>
  <c r="Z255" i="2" s="1"/>
  <c r="X255" i="2"/>
  <c r="Y256" i="2"/>
  <c r="Z256" i="2" s="1"/>
  <c r="AA266" i="2"/>
  <c r="AB266" i="2" s="1"/>
  <c r="AA273" i="2"/>
  <c r="AB273" i="2" s="1"/>
  <c r="AA274" i="2"/>
  <c r="AB274" i="2" s="1"/>
  <c r="AA276" i="2"/>
  <c r="AB276" i="2" s="1"/>
  <c r="Y280" i="2"/>
  <c r="Z280" i="2" s="1"/>
  <c r="X351" i="2"/>
  <c r="R364" i="2"/>
  <c r="W364" i="2" s="1"/>
  <c r="AA364" i="2"/>
  <c r="AB364" i="2" s="1"/>
  <c r="X383" i="2"/>
  <c r="R396" i="2"/>
  <c r="W396" i="2" s="1"/>
  <c r="AA396" i="2"/>
  <c r="AB396" i="2" s="1"/>
  <c r="R428" i="2"/>
  <c r="W428" i="2" s="1"/>
  <c r="AA428" i="2"/>
  <c r="AB428" i="2" s="1"/>
  <c r="R459" i="2"/>
  <c r="W459" i="2" s="1"/>
  <c r="AA459" i="2"/>
  <c r="AB459" i="2" s="1"/>
  <c r="AA486" i="2"/>
  <c r="AB486" i="2" s="1"/>
  <c r="R486" i="2"/>
  <c r="W486" i="2" s="1"/>
  <c r="R101" i="2"/>
  <c r="W101" i="2" s="1"/>
  <c r="X105" i="2"/>
  <c r="AA106" i="2"/>
  <c r="AB106" i="2" s="1"/>
  <c r="R109" i="2"/>
  <c r="W109" i="2" s="1"/>
  <c r="X113" i="2"/>
  <c r="AA114" i="2"/>
  <c r="AB114" i="2" s="1"/>
  <c r="R117" i="2"/>
  <c r="W117" i="2" s="1"/>
  <c r="X121" i="2"/>
  <c r="AA122" i="2"/>
  <c r="AB122" i="2" s="1"/>
  <c r="R125" i="2"/>
  <c r="W125" i="2" s="1"/>
  <c r="X129" i="2"/>
  <c r="AA130" i="2"/>
  <c r="AB130" i="2" s="1"/>
  <c r="R133" i="2"/>
  <c r="W133" i="2" s="1"/>
  <c r="X137" i="2"/>
  <c r="AA138" i="2"/>
  <c r="AB138" i="2" s="1"/>
  <c r="AA141" i="2"/>
  <c r="AB141" i="2" s="1"/>
  <c r="X143" i="2"/>
  <c r="Y144" i="2"/>
  <c r="Z144" i="2" s="1"/>
  <c r="X152" i="2"/>
  <c r="AA153" i="2"/>
  <c r="AB153" i="2" s="1"/>
  <c r="AA156" i="2"/>
  <c r="AB156" i="2" s="1"/>
  <c r="R159" i="2"/>
  <c r="W159" i="2" s="1"/>
  <c r="AA174" i="2"/>
  <c r="AB174" i="2" s="1"/>
  <c r="X176" i="2"/>
  <c r="Y177" i="2"/>
  <c r="Z177" i="2" s="1"/>
  <c r="X182" i="2"/>
  <c r="AA183" i="2"/>
  <c r="AB183" i="2" s="1"/>
  <c r="AA186" i="2"/>
  <c r="AB186" i="2" s="1"/>
  <c r="AA189" i="2"/>
  <c r="AB189" i="2" s="1"/>
  <c r="X191" i="2"/>
  <c r="Y192" i="2"/>
  <c r="Z192" i="2" s="1"/>
  <c r="AA206" i="2"/>
  <c r="AB206" i="2" s="1"/>
  <c r="R209" i="2"/>
  <c r="W209" i="2" s="1"/>
  <c r="AA220" i="2"/>
  <c r="AB220" i="2" s="1"/>
  <c r="AA233" i="2"/>
  <c r="AB233" i="2" s="1"/>
  <c r="X235" i="2"/>
  <c r="Y236" i="2"/>
  <c r="Z236" i="2" s="1"/>
  <c r="AA249" i="2"/>
  <c r="AB249" i="2" s="1"/>
  <c r="X251" i="2"/>
  <c r="Y252" i="2"/>
  <c r="Z252" i="2" s="1"/>
  <c r="X260" i="2"/>
  <c r="Y260" i="2"/>
  <c r="Z260" i="2" s="1"/>
  <c r="Y270" i="2"/>
  <c r="Z270" i="2" s="1"/>
  <c r="X270" i="2"/>
  <c r="X290" i="2"/>
  <c r="Y290" i="2"/>
  <c r="Z290" i="2" s="1"/>
  <c r="Y361" i="2"/>
  <c r="Z361" i="2" s="1"/>
  <c r="X363" i="2"/>
  <c r="X393" i="2"/>
  <c r="Y393" i="2"/>
  <c r="Z393" i="2" s="1"/>
  <c r="X395" i="2"/>
  <c r="X425" i="2"/>
  <c r="X427" i="2"/>
  <c r="AA290" i="2"/>
  <c r="AB290" i="2" s="1"/>
  <c r="AA351" i="2"/>
  <c r="AB351" i="2" s="1"/>
  <c r="R351" i="2"/>
  <c r="W351" i="2" s="1"/>
  <c r="X353" i="2"/>
  <c r="R356" i="2"/>
  <c r="W356" i="2" s="1"/>
  <c r="AA356" i="2"/>
  <c r="AB356" i="2" s="1"/>
  <c r="V362" i="2"/>
  <c r="AA362" i="2"/>
  <c r="AB362" i="2" s="1"/>
  <c r="AA363" i="2"/>
  <c r="AB363" i="2" s="1"/>
  <c r="R363" i="2"/>
  <c r="W363" i="2" s="1"/>
  <c r="AA383" i="2"/>
  <c r="AB383" i="2" s="1"/>
  <c r="R383" i="2"/>
  <c r="W383" i="2" s="1"/>
  <c r="X385" i="2"/>
  <c r="Y385" i="2"/>
  <c r="Z385" i="2" s="1"/>
  <c r="X387" i="2"/>
  <c r="R388" i="2"/>
  <c r="W388" i="2" s="1"/>
  <c r="AA388" i="2"/>
  <c r="AB388" i="2" s="1"/>
  <c r="V394" i="2"/>
  <c r="AA394" i="2"/>
  <c r="AB394" i="2" s="1"/>
  <c r="AA395" i="2"/>
  <c r="AB395" i="2" s="1"/>
  <c r="R395" i="2"/>
  <c r="W395" i="2" s="1"/>
  <c r="X407" i="2"/>
  <c r="AA415" i="2"/>
  <c r="AB415" i="2" s="1"/>
  <c r="R415" i="2"/>
  <c r="W415" i="2" s="1"/>
  <c r="X417" i="2"/>
  <c r="Y417" i="2"/>
  <c r="Z417" i="2" s="1"/>
  <c r="X419" i="2"/>
  <c r="R420" i="2"/>
  <c r="W420" i="2" s="1"/>
  <c r="AA420" i="2"/>
  <c r="AB420" i="2" s="1"/>
  <c r="V426" i="2"/>
  <c r="AA426" i="2"/>
  <c r="AB426" i="2" s="1"/>
  <c r="AA427" i="2"/>
  <c r="AB427" i="2" s="1"/>
  <c r="R427" i="2"/>
  <c r="W427" i="2" s="1"/>
  <c r="X439" i="2"/>
  <c r="Y439" i="2"/>
  <c r="Z439" i="2" s="1"/>
  <c r="X445" i="2"/>
  <c r="Y445" i="2"/>
  <c r="Z445" i="2" s="1"/>
  <c r="R451" i="2"/>
  <c r="W451" i="2" s="1"/>
  <c r="AA451" i="2"/>
  <c r="AB451" i="2" s="1"/>
  <c r="X458" i="2"/>
  <c r="R483" i="2"/>
  <c r="W483" i="2" s="1"/>
  <c r="AA483" i="2"/>
  <c r="AB483" i="2" s="1"/>
  <c r="X493" i="2"/>
  <c r="Y493" i="2"/>
  <c r="Z493" i="2" s="1"/>
  <c r="V269" i="2"/>
  <c r="X284" i="2"/>
  <c r="AA286" i="2"/>
  <c r="AB286" i="2" s="1"/>
  <c r="Y289" i="2"/>
  <c r="Z289" i="2" s="1"/>
  <c r="X289" i="2"/>
  <c r="X292" i="2"/>
  <c r="AA293" i="2"/>
  <c r="AB293" i="2" s="1"/>
  <c r="Y294" i="2"/>
  <c r="Z294" i="2" s="1"/>
  <c r="AA295" i="2"/>
  <c r="AB295" i="2" s="1"/>
  <c r="Y296" i="2"/>
  <c r="Z296" i="2" s="1"/>
  <c r="X296" i="2"/>
  <c r="AA297" i="2"/>
  <c r="AB297" i="2" s="1"/>
  <c r="X298" i="2"/>
  <c r="AA299" i="2"/>
  <c r="AB299" i="2" s="1"/>
  <c r="X300" i="2"/>
  <c r="AA301" i="2"/>
  <c r="AB301" i="2" s="1"/>
  <c r="Y302" i="2"/>
  <c r="Z302" i="2" s="1"/>
  <c r="X302" i="2"/>
  <c r="AA303" i="2"/>
  <c r="AB303" i="2" s="1"/>
  <c r="X304" i="2"/>
  <c r="AA305" i="2"/>
  <c r="AB305" i="2" s="1"/>
  <c r="Y306" i="2"/>
  <c r="Z306" i="2" s="1"/>
  <c r="X306" i="2"/>
  <c r="AA307" i="2"/>
  <c r="AB307" i="2" s="1"/>
  <c r="AA309" i="2"/>
  <c r="AB309" i="2" s="1"/>
  <c r="Y310" i="2"/>
  <c r="Z310" i="2" s="1"/>
  <c r="AA311" i="2"/>
  <c r="AB311" i="2" s="1"/>
  <c r="AA313" i="2"/>
  <c r="AB313" i="2" s="1"/>
  <c r="X314" i="2"/>
  <c r="AA315" i="2"/>
  <c r="AB315" i="2" s="1"/>
  <c r="Y316" i="2"/>
  <c r="Z316" i="2" s="1"/>
  <c r="X316" i="2"/>
  <c r="AA317" i="2"/>
  <c r="AB317" i="2" s="1"/>
  <c r="AA319" i="2"/>
  <c r="AB319" i="2" s="1"/>
  <c r="Y320" i="2"/>
  <c r="Z320" i="2" s="1"/>
  <c r="X320" i="2"/>
  <c r="AA321" i="2"/>
  <c r="AB321" i="2" s="1"/>
  <c r="X322" i="2"/>
  <c r="AA323" i="2"/>
  <c r="AB323" i="2" s="1"/>
  <c r="Y324" i="2"/>
  <c r="Z324" i="2" s="1"/>
  <c r="X324" i="2"/>
  <c r="AA325" i="2"/>
  <c r="AB325" i="2" s="1"/>
  <c r="Y326" i="2"/>
  <c r="Z326" i="2" s="1"/>
  <c r="X326" i="2"/>
  <c r="AA327" i="2"/>
  <c r="AB327" i="2" s="1"/>
  <c r="X328" i="2"/>
  <c r="AA329" i="2"/>
  <c r="AB329" i="2" s="1"/>
  <c r="Y330" i="2"/>
  <c r="Z330" i="2" s="1"/>
  <c r="X330" i="2"/>
  <c r="AA331" i="2"/>
  <c r="AB331" i="2" s="1"/>
  <c r="X332" i="2"/>
  <c r="AA333" i="2"/>
  <c r="AB333" i="2" s="1"/>
  <c r="X334" i="2"/>
  <c r="AA335" i="2"/>
  <c r="AB335" i="2" s="1"/>
  <c r="X336" i="2"/>
  <c r="AA343" i="2"/>
  <c r="AB343" i="2" s="1"/>
  <c r="R343" i="2"/>
  <c r="W343" i="2" s="1"/>
  <c r="X345" i="2"/>
  <c r="Y345" i="2"/>
  <c r="Z345" i="2" s="1"/>
  <c r="R348" i="2"/>
  <c r="W348" i="2" s="1"/>
  <c r="AA348" i="2"/>
  <c r="AB348" i="2" s="1"/>
  <c r="V354" i="2"/>
  <c r="AA354" i="2"/>
  <c r="AB354" i="2" s="1"/>
  <c r="AA355" i="2"/>
  <c r="AB355" i="2" s="1"/>
  <c r="R355" i="2"/>
  <c r="W355" i="2" s="1"/>
  <c r="X367" i="2"/>
  <c r="AA375" i="2"/>
  <c r="AB375" i="2" s="1"/>
  <c r="R375" i="2"/>
  <c r="W375" i="2" s="1"/>
  <c r="X377" i="2"/>
  <c r="Y377" i="2"/>
  <c r="Z377" i="2" s="1"/>
  <c r="X379" i="2"/>
  <c r="R380" i="2"/>
  <c r="W380" i="2" s="1"/>
  <c r="AA380" i="2"/>
  <c r="AB380" i="2" s="1"/>
  <c r="V386" i="2"/>
  <c r="AA386" i="2"/>
  <c r="AB386" i="2" s="1"/>
  <c r="AA387" i="2"/>
  <c r="AB387" i="2" s="1"/>
  <c r="R387" i="2"/>
  <c r="W387" i="2" s="1"/>
  <c r="X399" i="2"/>
  <c r="AA407" i="2"/>
  <c r="AB407" i="2" s="1"/>
  <c r="R407" i="2"/>
  <c r="W407" i="2" s="1"/>
  <c r="X409" i="2"/>
  <c r="Y409" i="2"/>
  <c r="Z409" i="2" s="1"/>
  <c r="X411" i="2"/>
  <c r="R412" i="2"/>
  <c r="W412" i="2" s="1"/>
  <c r="AA412" i="2"/>
  <c r="AB412" i="2" s="1"/>
  <c r="V418" i="2"/>
  <c r="AA418" i="2"/>
  <c r="AB418" i="2" s="1"/>
  <c r="AA419" i="2"/>
  <c r="AB419" i="2" s="1"/>
  <c r="R419" i="2"/>
  <c r="W419" i="2" s="1"/>
  <c r="X431" i="2"/>
  <c r="AA439" i="2"/>
  <c r="AB439" i="2" s="1"/>
  <c r="AA445" i="2"/>
  <c r="AB445" i="2" s="1"/>
  <c r="V446" i="2"/>
  <c r="AA446" i="2"/>
  <c r="AB446" i="2" s="1"/>
  <c r="X450" i="2"/>
  <c r="Y450" i="2"/>
  <c r="Z450" i="2" s="1"/>
  <c r="R475" i="2"/>
  <c r="W475" i="2" s="1"/>
  <c r="AA475" i="2"/>
  <c r="AB475" i="2" s="1"/>
  <c r="R269" i="2"/>
  <c r="W269" i="2" s="1"/>
  <c r="AA280" i="2"/>
  <c r="AB280" i="2" s="1"/>
  <c r="R284" i="2"/>
  <c r="W284" i="2" s="1"/>
  <c r="AA284" i="2"/>
  <c r="AB284" i="2" s="1"/>
  <c r="Y285" i="2"/>
  <c r="Z285" i="2" s="1"/>
  <c r="X285" i="2"/>
  <c r="Y286" i="2"/>
  <c r="Z286" i="2" s="1"/>
  <c r="R293" i="2"/>
  <c r="R295" i="2"/>
  <c r="R297" i="2"/>
  <c r="R299" i="2"/>
  <c r="R301" i="2"/>
  <c r="R303" i="2"/>
  <c r="R305" i="2"/>
  <c r="R307" i="2"/>
  <c r="R309" i="2"/>
  <c r="R311" i="2"/>
  <c r="R313" i="2"/>
  <c r="R315" i="2"/>
  <c r="R317" i="2"/>
  <c r="R319" i="2"/>
  <c r="R321" i="2"/>
  <c r="R323" i="2"/>
  <c r="R325" i="2"/>
  <c r="R327" i="2"/>
  <c r="R329" i="2"/>
  <c r="R331" i="2"/>
  <c r="R333" i="2"/>
  <c r="R335" i="2"/>
  <c r="R338" i="2"/>
  <c r="W338" i="2" s="1"/>
  <c r="AA338" i="2"/>
  <c r="AB338" i="2" s="1"/>
  <c r="V346" i="2"/>
  <c r="AA346" i="2"/>
  <c r="AB346" i="2" s="1"/>
  <c r="AA347" i="2"/>
  <c r="AB347" i="2" s="1"/>
  <c r="R347" i="2"/>
  <c r="W347" i="2" s="1"/>
  <c r="X359" i="2"/>
  <c r="AA367" i="2"/>
  <c r="AB367" i="2" s="1"/>
  <c r="R367" i="2"/>
  <c r="W367" i="2" s="1"/>
  <c r="X371" i="2"/>
  <c r="Y371" i="2"/>
  <c r="Z371" i="2" s="1"/>
  <c r="R372" i="2"/>
  <c r="W372" i="2" s="1"/>
  <c r="AA372" i="2"/>
  <c r="AB372" i="2" s="1"/>
  <c r="V378" i="2"/>
  <c r="AA378" i="2"/>
  <c r="AB378" i="2" s="1"/>
  <c r="AA379" i="2"/>
  <c r="AB379" i="2" s="1"/>
  <c r="R379" i="2"/>
  <c r="W379" i="2" s="1"/>
  <c r="AA399" i="2"/>
  <c r="AB399" i="2" s="1"/>
  <c r="R399" i="2"/>
  <c r="W399" i="2" s="1"/>
  <c r="X401" i="2"/>
  <c r="R404" i="2"/>
  <c r="W404" i="2" s="1"/>
  <c r="AA404" i="2"/>
  <c r="AB404" i="2" s="1"/>
  <c r="V410" i="2"/>
  <c r="AA410" i="2"/>
  <c r="AB410" i="2" s="1"/>
  <c r="AA411" i="2"/>
  <c r="AB411" i="2" s="1"/>
  <c r="R411" i="2"/>
  <c r="W411" i="2" s="1"/>
  <c r="X423" i="2"/>
  <c r="AA431" i="2"/>
  <c r="AB431" i="2" s="1"/>
  <c r="R431" i="2"/>
  <c r="W431" i="2" s="1"/>
  <c r="X433" i="2"/>
  <c r="Y433" i="2"/>
  <c r="Z433" i="2" s="1"/>
  <c r="X435" i="2"/>
  <c r="R436" i="2"/>
  <c r="W436" i="2" s="1"/>
  <c r="AA436" i="2"/>
  <c r="AB436" i="2" s="1"/>
  <c r="AA444" i="2"/>
  <c r="AB444" i="2" s="1"/>
  <c r="X447" i="2"/>
  <c r="Y447" i="2"/>
  <c r="Z447" i="2" s="1"/>
  <c r="R467" i="2"/>
  <c r="W467" i="2" s="1"/>
  <c r="AA467" i="2"/>
  <c r="AB467" i="2" s="1"/>
  <c r="X474" i="2"/>
  <c r="X486" i="2"/>
  <c r="Y557" i="2"/>
  <c r="Z557" i="2" s="1"/>
  <c r="X557" i="2"/>
  <c r="X344" i="2"/>
  <c r="X352" i="2"/>
  <c r="X360" i="2"/>
  <c r="X376" i="2"/>
  <c r="X384" i="2"/>
  <c r="X416" i="2"/>
  <c r="R440" i="2"/>
  <c r="W440" i="2" s="1"/>
  <c r="AA440" i="2"/>
  <c r="AB440" i="2" s="1"/>
  <c r="R448" i="2"/>
  <c r="W448" i="2" s="1"/>
  <c r="AA448" i="2"/>
  <c r="AB448" i="2" s="1"/>
  <c r="Y490" i="2"/>
  <c r="Z490" i="2" s="1"/>
  <c r="X490" i="2"/>
  <c r="X555" i="2"/>
  <c r="Y563" i="2"/>
  <c r="Z563" i="2" s="1"/>
  <c r="X563" i="2"/>
  <c r="R339" i="2"/>
  <c r="R341" i="2"/>
  <c r="V342" i="2"/>
  <c r="R344" i="2"/>
  <c r="W344" i="2" s="1"/>
  <c r="R349" i="2"/>
  <c r="W349" i="2" s="1"/>
  <c r="V350" i="2"/>
  <c r="R352" i="2"/>
  <c r="W352" i="2" s="1"/>
  <c r="R357" i="2"/>
  <c r="W357" i="2" s="1"/>
  <c r="V358" i="2"/>
  <c r="R360" i="2"/>
  <c r="W360" i="2" s="1"/>
  <c r="R365" i="2"/>
  <c r="W365" i="2" s="1"/>
  <c r="V366" i="2"/>
  <c r="R368" i="2"/>
  <c r="W368" i="2" s="1"/>
  <c r="R373" i="2"/>
  <c r="V374" i="2"/>
  <c r="R376" i="2"/>
  <c r="W376" i="2" s="1"/>
  <c r="R381" i="2"/>
  <c r="W381" i="2" s="1"/>
  <c r="V382" i="2"/>
  <c r="R384" i="2"/>
  <c r="W384" i="2" s="1"/>
  <c r="R389" i="2"/>
  <c r="W389" i="2" s="1"/>
  <c r="V390" i="2"/>
  <c r="R392" i="2"/>
  <c r="W392" i="2" s="1"/>
  <c r="R397" i="2"/>
  <c r="W397" i="2" s="1"/>
  <c r="V398" i="2"/>
  <c r="R400" i="2"/>
  <c r="W400" i="2" s="1"/>
  <c r="R405" i="2"/>
  <c r="V406" i="2"/>
  <c r="R408" i="2"/>
  <c r="W408" i="2" s="1"/>
  <c r="R413" i="2"/>
  <c r="W413" i="2" s="1"/>
  <c r="V414" i="2"/>
  <c r="R416" i="2"/>
  <c r="W416" i="2" s="1"/>
  <c r="R421" i="2"/>
  <c r="W421" i="2" s="1"/>
  <c r="V422" i="2"/>
  <c r="R424" i="2"/>
  <c r="W424" i="2" s="1"/>
  <c r="R429" i="2"/>
  <c r="W429" i="2" s="1"/>
  <c r="V430" i="2"/>
  <c r="R432" i="2"/>
  <c r="W432" i="2" s="1"/>
  <c r="R437" i="2"/>
  <c r="V438" i="2"/>
  <c r="AA442" i="2"/>
  <c r="AB442" i="2" s="1"/>
  <c r="V443" i="2"/>
  <c r="V454" i="2"/>
  <c r="R455" i="2"/>
  <c r="W455" i="2" s="1"/>
  <c r="V462" i="2"/>
  <c r="R463" i="2"/>
  <c r="W463" i="2" s="1"/>
  <c r="V470" i="2"/>
  <c r="R471" i="2"/>
  <c r="W471" i="2" s="1"/>
  <c r="V478" i="2"/>
  <c r="R479" i="2"/>
  <c r="W479" i="2" s="1"/>
  <c r="X488" i="2"/>
  <c r="X553" i="2"/>
  <c r="V338" i="2"/>
  <c r="R340" i="2"/>
  <c r="R342" i="2"/>
  <c r="W342" i="2" s="1"/>
  <c r="AA344" i="2"/>
  <c r="AB344" i="2" s="1"/>
  <c r="V348" i="2"/>
  <c r="R350" i="2"/>
  <c r="W350" i="2" s="1"/>
  <c r="AA352" i="2"/>
  <c r="AB352" i="2" s="1"/>
  <c r="V356" i="2"/>
  <c r="R358" i="2"/>
  <c r="W358" i="2" s="1"/>
  <c r="AA360" i="2"/>
  <c r="AB360" i="2" s="1"/>
  <c r="V364" i="2"/>
  <c r="R366" i="2"/>
  <c r="W366" i="2" s="1"/>
  <c r="AA368" i="2"/>
  <c r="AB368" i="2" s="1"/>
  <c r="V372" i="2"/>
  <c r="R374" i="2"/>
  <c r="W374" i="2" s="1"/>
  <c r="AA376" i="2"/>
  <c r="AB376" i="2" s="1"/>
  <c r="V380" i="2"/>
  <c r="R382" i="2"/>
  <c r="W382" i="2" s="1"/>
  <c r="AA384" i="2"/>
  <c r="AB384" i="2" s="1"/>
  <c r="V388" i="2"/>
  <c r="R390" i="2"/>
  <c r="W390" i="2" s="1"/>
  <c r="AA392" i="2"/>
  <c r="AB392" i="2" s="1"/>
  <c r="V396" i="2"/>
  <c r="R398" i="2"/>
  <c r="W398" i="2" s="1"/>
  <c r="AA400" i="2"/>
  <c r="AB400" i="2" s="1"/>
  <c r="V404" i="2"/>
  <c r="R406" i="2"/>
  <c r="W406" i="2" s="1"/>
  <c r="AA408" i="2"/>
  <c r="AB408" i="2" s="1"/>
  <c r="V412" i="2"/>
  <c r="R414" i="2"/>
  <c r="W414" i="2" s="1"/>
  <c r="AA416" i="2"/>
  <c r="AB416" i="2" s="1"/>
  <c r="V420" i="2"/>
  <c r="R422" i="2"/>
  <c r="W422" i="2" s="1"/>
  <c r="AA424" i="2"/>
  <c r="AB424" i="2" s="1"/>
  <c r="V428" i="2"/>
  <c r="R430" i="2"/>
  <c r="W430" i="2" s="1"/>
  <c r="AA432" i="2"/>
  <c r="AB432" i="2" s="1"/>
  <c r="V436" i="2"/>
  <c r="R438" i="2"/>
  <c r="W438" i="2" s="1"/>
  <c r="AA443" i="2"/>
  <c r="AB443" i="2" s="1"/>
  <c r="R443" i="2"/>
  <c r="W443" i="2" s="1"/>
  <c r="AA447" i="2"/>
  <c r="AB447" i="2" s="1"/>
  <c r="V452" i="2"/>
  <c r="R453" i="2"/>
  <c r="W453" i="2" s="1"/>
  <c r="V460" i="2"/>
  <c r="R461" i="2"/>
  <c r="W461" i="2" s="1"/>
  <c r="V468" i="2"/>
  <c r="R469" i="2"/>
  <c r="W469" i="2" s="1"/>
  <c r="V476" i="2"/>
  <c r="R477" i="2"/>
  <c r="W477" i="2" s="1"/>
  <c r="V484" i="2"/>
  <c r="AA485" i="2"/>
  <c r="AB485" i="2" s="1"/>
  <c r="R485" i="2"/>
  <c r="W485" i="2" s="1"/>
  <c r="W531" i="2"/>
  <c r="Y531" i="2"/>
  <c r="Z531" i="2" s="1"/>
  <c r="R550" i="2"/>
  <c r="W550" i="2" s="1"/>
  <c r="AA550" i="2"/>
  <c r="AB550" i="2" s="1"/>
  <c r="V444" i="2"/>
  <c r="R446" i="2"/>
  <c r="W446" i="2" s="1"/>
  <c r="V449" i="2"/>
  <c r="R452" i="2"/>
  <c r="W452" i="2" s="1"/>
  <c r="AA452" i="2"/>
  <c r="AB452" i="2" s="1"/>
  <c r="V453" i="2"/>
  <c r="R456" i="2"/>
  <c r="AA456" i="2"/>
  <c r="AB456" i="2" s="1"/>
  <c r="V457" i="2"/>
  <c r="R460" i="2"/>
  <c r="W460" i="2" s="1"/>
  <c r="AA460" i="2"/>
  <c r="AB460" i="2" s="1"/>
  <c r="V461" i="2"/>
  <c r="R464" i="2"/>
  <c r="AA464" i="2"/>
  <c r="AB464" i="2" s="1"/>
  <c r="V465" i="2"/>
  <c r="R468" i="2"/>
  <c r="W468" i="2" s="1"/>
  <c r="AA468" i="2"/>
  <c r="AB468" i="2" s="1"/>
  <c r="V469" i="2"/>
  <c r="R472" i="2"/>
  <c r="AA472" i="2"/>
  <c r="AB472" i="2" s="1"/>
  <c r="V473" i="2"/>
  <c r="R476" i="2"/>
  <c r="W476" i="2" s="1"/>
  <c r="AA476" i="2"/>
  <c r="AB476" i="2" s="1"/>
  <c r="V477" i="2"/>
  <c r="R480" i="2"/>
  <c r="AA480" i="2"/>
  <c r="AB480" i="2" s="1"/>
  <c r="V481" i="2"/>
  <c r="R484" i="2"/>
  <c r="W484" i="2" s="1"/>
  <c r="AA484" i="2"/>
  <c r="AB484" i="2" s="1"/>
  <c r="V485" i="2"/>
  <c r="AA487" i="2"/>
  <c r="AB487" i="2" s="1"/>
  <c r="V487" i="2"/>
  <c r="AA488" i="2"/>
  <c r="AB488" i="2" s="1"/>
  <c r="R488" i="2"/>
  <c r="W488" i="2" s="1"/>
  <c r="Y491" i="2"/>
  <c r="Z491" i="2" s="1"/>
  <c r="X491" i="2"/>
  <c r="R530" i="2"/>
  <c r="W530" i="2" s="1"/>
  <c r="AA530" i="2"/>
  <c r="AB530" i="2" s="1"/>
  <c r="X532" i="2"/>
  <c r="V448" i="2"/>
  <c r="AA450" i="2"/>
  <c r="AB450" i="2" s="1"/>
  <c r="AA454" i="2"/>
  <c r="AB454" i="2" s="1"/>
  <c r="Y455" i="2"/>
  <c r="Z455" i="2" s="1"/>
  <c r="AA458" i="2"/>
  <c r="AB458" i="2" s="1"/>
  <c r="Y459" i="2"/>
  <c r="Z459" i="2" s="1"/>
  <c r="AA462" i="2"/>
  <c r="AB462" i="2" s="1"/>
  <c r="AA466" i="2"/>
  <c r="AB466" i="2" s="1"/>
  <c r="AA470" i="2"/>
  <c r="AB470" i="2" s="1"/>
  <c r="Y471" i="2"/>
  <c r="Z471" i="2" s="1"/>
  <c r="AA474" i="2"/>
  <c r="AB474" i="2" s="1"/>
  <c r="AA478" i="2"/>
  <c r="AB478" i="2" s="1"/>
  <c r="Y479" i="2"/>
  <c r="Z479" i="2" s="1"/>
  <c r="AA482" i="2"/>
  <c r="AB482" i="2" s="1"/>
  <c r="R528" i="2"/>
  <c r="W528" i="2" s="1"/>
  <c r="AA528" i="2"/>
  <c r="AB528" i="2" s="1"/>
  <c r="X536" i="2"/>
  <c r="Y540" i="2"/>
  <c r="Z540" i="2" s="1"/>
  <c r="X540" i="2"/>
  <c r="AA551" i="2"/>
  <c r="AB551" i="2" s="1"/>
  <c r="R551" i="2"/>
  <c r="W551" i="2" s="1"/>
  <c r="R555" i="2"/>
  <c r="W555" i="2" s="1"/>
  <c r="AA555" i="2"/>
  <c r="AB555" i="2" s="1"/>
  <c r="X572" i="2"/>
  <c r="AA577" i="2"/>
  <c r="AB577" i="2" s="1"/>
  <c r="R577" i="2"/>
  <c r="W577" i="2" s="1"/>
  <c r="AA597" i="2"/>
  <c r="AB597" i="2" s="1"/>
  <c r="R597" i="2"/>
  <c r="AA489" i="2"/>
  <c r="AB489" i="2" s="1"/>
  <c r="R492" i="2"/>
  <c r="W492" i="2" s="1"/>
  <c r="R533" i="2"/>
  <c r="W533" i="2" s="1"/>
  <c r="R535" i="2"/>
  <c r="W535" i="2" s="1"/>
  <c r="R537" i="2"/>
  <c r="Y538" i="2"/>
  <c r="Z538" i="2" s="1"/>
  <c r="X538" i="2"/>
  <c r="AA539" i="2"/>
  <c r="AB539" i="2" s="1"/>
  <c r="V539" i="2"/>
  <c r="AA541" i="2"/>
  <c r="AB541" i="2" s="1"/>
  <c r="V541" i="2"/>
  <c r="Y542" i="2"/>
  <c r="Z542" i="2" s="1"/>
  <c r="X542" i="2"/>
  <c r="AA543" i="2"/>
  <c r="AB543" i="2" s="1"/>
  <c r="Y543" i="2"/>
  <c r="Z543" i="2" s="1"/>
  <c r="AA553" i="2"/>
  <c r="AB553" i="2" s="1"/>
  <c r="R553" i="2"/>
  <c r="W553" i="2" s="1"/>
  <c r="AA561" i="2"/>
  <c r="AB561" i="2" s="1"/>
  <c r="R561" i="2"/>
  <c r="W561" i="2" s="1"/>
  <c r="Y565" i="2"/>
  <c r="Z565" i="2" s="1"/>
  <c r="R566" i="2"/>
  <c r="AA567" i="2"/>
  <c r="AB567" i="2" s="1"/>
  <c r="Y571" i="2"/>
  <c r="Z571" i="2" s="1"/>
  <c r="X571" i="2"/>
  <c r="AA575" i="2"/>
  <c r="AB575" i="2" s="1"/>
  <c r="R575" i="2"/>
  <c r="W575" i="2" s="1"/>
  <c r="W576" i="2"/>
  <c r="Y576" i="2"/>
  <c r="Z576" i="2" s="1"/>
  <c r="Y578" i="2"/>
  <c r="Z578" i="2" s="1"/>
  <c r="X578" i="2"/>
  <c r="R583" i="2"/>
  <c r="AA583" i="2"/>
  <c r="AB583" i="2" s="1"/>
  <c r="X634" i="2"/>
  <c r="Y634" i="2"/>
  <c r="Z634" i="2" s="1"/>
  <c r="AA491" i="2"/>
  <c r="AB491" i="2" s="1"/>
  <c r="AA495" i="2"/>
  <c r="AB495" i="2" s="1"/>
  <c r="Y496" i="2"/>
  <c r="Z496" i="2" s="1"/>
  <c r="X496" i="2"/>
  <c r="AA497" i="2"/>
  <c r="AB497" i="2" s="1"/>
  <c r="Y498" i="2"/>
  <c r="Z498" i="2" s="1"/>
  <c r="X498" i="2"/>
  <c r="AA499" i="2"/>
  <c r="AB499" i="2" s="1"/>
  <c r="Y500" i="2"/>
  <c r="Z500" i="2" s="1"/>
  <c r="X500" i="2"/>
  <c r="AA501" i="2"/>
  <c r="AB501" i="2" s="1"/>
  <c r="AA503" i="2"/>
  <c r="AB503" i="2" s="1"/>
  <c r="Y504" i="2"/>
  <c r="Z504" i="2" s="1"/>
  <c r="X504" i="2"/>
  <c r="AA505" i="2"/>
  <c r="AB505" i="2" s="1"/>
  <c r="Y506" i="2"/>
  <c r="Z506" i="2" s="1"/>
  <c r="X506" i="2"/>
  <c r="AA507" i="2"/>
  <c r="AB507" i="2" s="1"/>
  <c r="Y508" i="2"/>
  <c r="Z508" i="2" s="1"/>
  <c r="X508" i="2"/>
  <c r="AA509" i="2"/>
  <c r="AB509" i="2" s="1"/>
  <c r="AA511" i="2"/>
  <c r="AB511" i="2" s="1"/>
  <c r="Y512" i="2"/>
  <c r="Z512" i="2" s="1"/>
  <c r="AA513" i="2"/>
  <c r="AB513" i="2" s="1"/>
  <c r="Y514" i="2"/>
  <c r="Z514" i="2" s="1"/>
  <c r="X514" i="2"/>
  <c r="AA515" i="2"/>
  <c r="AB515" i="2" s="1"/>
  <c r="Y516" i="2"/>
  <c r="Z516" i="2" s="1"/>
  <c r="X516" i="2"/>
  <c r="AA517" i="2"/>
  <c r="AB517" i="2" s="1"/>
  <c r="AA519" i="2"/>
  <c r="AB519" i="2" s="1"/>
  <c r="Y520" i="2"/>
  <c r="Z520" i="2" s="1"/>
  <c r="X520" i="2"/>
  <c r="AA521" i="2"/>
  <c r="AB521" i="2" s="1"/>
  <c r="Y522" i="2"/>
  <c r="Z522" i="2" s="1"/>
  <c r="X522" i="2"/>
  <c r="AA523" i="2"/>
  <c r="AB523" i="2" s="1"/>
  <c r="X524" i="2"/>
  <c r="AA525" i="2"/>
  <c r="AB525" i="2" s="1"/>
  <c r="Y526" i="2"/>
  <c r="Z526" i="2" s="1"/>
  <c r="X526" i="2"/>
  <c r="AA527" i="2"/>
  <c r="AB527" i="2" s="1"/>
  <c r="Y544" i="2"/>
  <c r="Z544" i="2" s="1"/>
  <c r="X544" i="2"/>
  <c r="AA545" i="2"/>
  <c r="AB545" i="2" s="1"/>
  <c r="X546" i="2"/>
  <c r="AA547" i="2"/>
  <c r="AB547" i="2" s="1"/>
  <c r="Y548" i="2"/>
  <c r="Z548" i="2" s="1"/>
  <c r="X548" i="2"/>
  <c r="AA549" i="2"/>
  <c r="AB549" i="2" s="1"/>
  <c r="Y556" i="2"/>
  <c r="Z556" i="2" s="1"/>
  <c r="X556" i="2"/>
  <c r="Y562" i="2"/>
  <c r="Z562" i="2" s="1"/>
  <c r="AA569" i="2"/>
  <c r="AB569" i="2" s="1"/>
  <c r="R569" i="2"/>
  <c r="W569" i="2" s="1"/>
  <c r="Y573" i="2"/>
  <c r="Z573" i="2" s="1"/>
  <c r="X573" i="2"/>
  <c r="Y579" i="2"/>
  <c r="Z579" i="2" s="1"/>
  <c r="X579" i="2"/>
  <c r="Y580" i="2"/>
  <c r="Z580" i="2" s="1"/>
  <c r="AA605" i="2"/>
  <c r="AB605" i="2" s="1"/>
  <c r="V605" i="2"/>
  <c r="AA493" i="2"/>
  <c r="AB493" i="2" s="1"/>
  <c r="R495" i="2"/>
  <c r="W495" i="2" s="1"/>
  <c r="R497" i="2"/>
  <c r="W497" i="2" s="1"/>
  <c r="R499" i="2"/>
  <c r="W499" i="2" s="1"/>
  <c r="R501" i="2"/>
  <c r="W501" i="2" s="1"/>
  <c r="R503" i="2"/>
  <c r="W503" i="2" s="1"/>
  <c r="R505" i="2"/>
  <c r="W505" i="2" s="1"/>
  <c r="R507" i="2"/>
  <c r="W507" i="2" s="1"/>
  <c r="R509" i="2"/>
  <c r="W509" i="2" s="1"/>
  <c r="R511" i="2"/>
  <c r="W511" i="2" s="1"/>
  <c r="R513" i="2"/>
  <c r="W513" i="2" s="1"/>
  <c r="R515" i="2"/>
  <c r="W515" i="2" s="1"/>
  <c r="R517" i="2"/>
  <c r="W517" i="2" s="1"/>
  <c r="R519" i="2"/>
  <c r="W519" i="2" s="1"/>
  <c r="R521" i="2"/>
  <c r="W521" i="2" s="1"/>
  <c r="R523" i="2"/>
  <c r="W523" i="2" s="1"/>
  <c r="R525" i="2"/>
  <c r="W525" i="2" s="1"/>
  <c r="R527" i="2"/>
  <c r="X528" i="2"/>
  <c r="AA529" i="2"/>
  <c r="AB529" i="2" s="1"/>
  <c r="V529" i="2"/>
  <c r="X530" i="2"/>
  <c r="AA531" i="2"/>
  <c r="AB531" i="2" s="1"/>
  <c r="R545" i="2"/>
  <c r="W545" i="2" s="1"/>
  <c r="R547" i="2"/>
  <c r="W547" i="2" s="1"/>
  <c r="R549" i="2"/>
  <c r="X550" i="2"/>
  <c r="V558" i="2"/>
  <c r="AA559" i="2"/>
  <c r="AB559" i="2" s="1"/>
  <c r="X562" i="2"/>
  <c r="Y564" i="2"/>
  <c r="Z564" i="2" s="1"/>
  <c r="X564" i="2"/>
  <c r="Y570" i="2"/>
  <c r="Z570" i="2" s="1"/>
  <c r="Y574" i="2"/>
  <c r="Z574" i="2" s="1"/>
  <c r="AA585" i="2"/>
  <c r="AB585" i="2" s="1"/>
  <c r="R585" i="2"/>
  <c r="AA587" i="2"/>
  <c r="AB587" i="2" s="1"/>
  <c r="R587" i="2"/>
  <c r="AA589" i="2"/>
  <c r="AB589" i="2" s="1"/>
  <c r="R589" i="2"/>
  <c r="W589" i="2" s="1"/>
  <c r="Y581" i="2"/>
  <c r="Z581" i="2" s="1"/>
  <c r="X582" i="2"/>
  <c r="AA590" i="2"/>
  <c r="AB590" i="2" s="1"/>
  <c r="AA591" i="2"/>
  <c r="AB591" i="2" s="1"/>
  <c r="AA601" i="2"/>
  <c r="AB601" i="2" s="1"/>
  <c r="R601" i="2"/>
  <c r="R606" i="2"/>
  <c r="AA606" i="2"/>
  <c r="AB606" i="2" s="1"/>
  <c r="X607" i="2"/>
  <c r="Y607" i="2"/>
  <c r="Z607" i="2" s="1"/>
  <c r="AA556" i="2"/>
  <c r="AB556" i="2" s="1"/>
  <c r="Y559" i="2"/>
  <c r="Z559" i="2" s="1"/>
  <c r="AA564" i="2"/>
  <c r="AB564" i="2" s="1"/>
  <c r="Y567" i="2"/>
  <c r="Z567" i="2" s="1"/>
  <c r="AA572" i="2"/>
  <c r="AB572" i="2" s="1"/>
  <c r="AA580" i="2"/>
  <c r="AB580" i="2" s="1"/>
  <c r="X580" i="2"/>
  <c r="R582" i="2"/>
  <c r="W582" i="2" s="1"/>
  <c r="AA582" i="2"/>
  <c r="AB582" i="2" s="1"/>
  <c r="V584" i="2"/>
  <c r="R586" i="2"/>
  <c r="R588" i="2"/>
  <c r="AA593" i="2"/>
  <c r="AB593" i="2" s="1"/>
  <c r="R593" i="2"/>
  <c r="W593" i="2" s="1"/>
  <c r="Y594" i="2"/>
  <c r="Z594" i="2" s="1"/>
  <c r="V608" i="2"/>
  <c r="AA608" i="2"/>
  <c r="AB608" i="2" s="1"/>
  <c r="AA609" i="2"/>
  <c r="AB609" i="2" s="1"/>
  <c r="R609" i="2"/>
  <c r="R610" i="2"/>
  <c r="AA610" i="2"/>
  <c r="AB610" i="2" s="1"/>
  <c r="AA611" i="2"/>
  <c r="AB611" i="2" s="1"/>
  <c r="R611" i="2"/>
  <c r="R612" i="2"/>
  <c r="AA612" i="2"/>
  <c r="AB612" i="2" s="1"/>
  <c r="AA613" i="2"/>
  <c r="AB613" i="2" s="1"/>
  <c r="R613" i="2"/>
  <c r="R614" i="2"/>
  <c r="W614" i="2" s="1"/>
  <c r="AA614" i="2"/>
  <c r="AB614" i="2" s="1"/>
  <c r="AA558" i="2"/>
  <c r="AB558" i="2" s="1"/>
  <c r="Y561" i="2"/>
  <c r="Z561" i="2" s="1"/>
  <c r="AA566" i="2"/>
  <c r="AB566" i="2" s="1"/>
  <c r="Y569" i="2"/>
  <c r="Z569" i="2" s="1"/>
  <c r="AA574" i="2"/>
  <c r="AB574" i="2" s="1"/>
  <c r="X581" i="2"/>
  <c r="R584" i="2"/>
  <c r="W584" i="2" s="1"/>
  <c r="AA584" i="2"/>
  <c r="AB584" i="2" s="1"/>
  <c r="AA586" i="2"/>
  <c r="AB586" i="2" s="1"/>
  <c r="AA588" i="2"/>
  <c r="AB588" i="2" s="1"/>
  <c r="V589" i="2"/>
  <c r="Y591" i="2"/>
  <c r="Z591" i="2" s="1"/>
  <c r="AA594" i="2"/>
  <c r="AB594" i="2" s="1"/>
  <c r="AA599" i="2"/>
  <c r="AB599" i="2" s="1"/>
  <c r="R599" i="2"/>
  <c r="Y604" i="2"/>
  <c r="Z604" i="2" s="1"/>
  <c r="X604" i="2"/>
  <c r="AA604" i="2"/>
  <c r="AB604" i="2" s="1"/>
  <c r="V590" i="2"/>
  <c r="R592" i="2"/>
  <c r="W592" i="2" s="1"/>
  <c r="AA592" i="2"/>
  <c r="AB592" i="2" s="1"/>
  <c r="V593" i="2"/>
  <c r="AA595" i="2"/>
  <c r="AB595" i="2" s="1"/>
  <c r="R595" i="2"/>
  <c r="X625" i="2"/>
  <c r="Y625" i="2"/>
  <c r="Z625" i="2" s="1"/>
  <c r="AA631" i="2"/>
  <c r="AB631" i="2" s="1"/>
  <c r="R642" i="2"/>
  <c r="W642" i="2" s="1"/>
  <c r="AA642" i="2"/>
  <c r="AB642" i="2" s="1"/>
  <c r="X648" i="2"/>
  <c r="X627" i="2"/>
  <c r="Y627" i="2"/>
  <c r="Z627" i="2" s="1"/>
  <c r="X629" i="2"/>
  <c r="AA633" i="2"/>
  <c r="AB633" i="2" s="1"/>
  <c r="X682" i="2"/>
  <c r="Y682" i="2"/>
  <c r="Z682" i="2" s="1"/>
  <c r="AA620" i="2"/>
  <c r="AB620" i="2" s="1"/>
  <c r="R620" i="2"/>
  <c r="W620" i="2" s="1"/>
  <c r="AA622" i="2"/>
  <c r="AB622" i="2" s="1"/>
  <c r="R622" i="2"/>
  <c r="W622" i="2" s="1"/>
  <c r="AA627" i="2"/>
  <c r="AB627" i="2" s="1"/>
  <c r="R627" i="2"/>
  <c r="W627" i="2" s="1"/>
  <c r="AA629" i="2"/>
  <c r="AB629" i="2" s="1"/>
  <c r="R629" i="2"/>
  <c r="W629" i="2" s="1"/>
  <c r="Y638" i="2"/>
  <c r="Z638" i="2" s="1"/>
  <c r="X638" i="2"/>
  <c r="AA655" i="2"/>
  <c r="AB655" i="2" s="1"/>
  <c r="R655" i="2"/>
  <c r="W655" i="2" s="1"/>
  <c r="X660" i="2"/>
  <c r="Y664" i="2"/>
  <c r="Z664" i="2" s="1"/>
  <c r="X664" i="2"/>
  <c r="Y624" i="2"/>
  <c r="Z624" i="2" s="1"/>
  <c r="AA639" i="2"/>
  <c r="AB639" i="2" s="1"/>
  <c r="AA656" i="2"/>
  <c r="AB656" i="2" s="1"/>
  <c r="R660" i="2"/>
  <c r="W660" i="2" s="1"/>
  <c r="AA660" i="2"/>
  <c r="AB660" i="2" s="1"/>
  <c r="Y662" i="2"/>
  <c r="Z662" i="2" s="1"/>
  <c r="X662" i="2"/>
  <c r="X674" i="2"/>
  <c r="Y675" i="2"/>
  <c r="Z675" i="2" s="1"/>
  <c r="X675" i="2"/>
  <c r="V603" i="2"/>
  <c r="R615" i="2"/>
  <c r="V619" i="2"/>
  <c r="R621" i="2"/>
  <c r="AA623" i="2"/>
  <c r="AB623" i="2" s="1"/>
  <c r="R626" i="2"/>
  <c r="R628" i="2"/>
  <c r="R630" i="2"/>
  <c r="R632" i="2"/>
  <c r="AA634" i="2"/>
  <c r="AB634" i="2" s="1"/>
  <c r="AA636" i="2"/>
  <c r="AB636" i="2" s="1"/>
  <c r="Y636" i="2"/>
  <c r="Z636" i="2" s="1"/>
  <c r="Y640" i="2"/>
  <c r="Z640" i="2" s="1"/>
  <c r="X640" i="2"/>
  <c r="AA641" i="2"/>
  <c r="AB641" i="2" s="1"/>
  <c r="X644" i="2"/>
  <c r="X653" i="2"/>
  <c r="X657" i="2"/>
  <c r="X666" i="2"/>
  <c r="X669" i="2"/>
  <c r="V596" i="2"/>
  <c r="R598" i="2"/>
  <c r="R600" i="2"/>
  <c r="AA602" i="2"/>
  <c r="AB602" i="2" s="1"/>
  <c r="V614" i="2"/>
  <c r="R616" i="2"/>
  <c r="X617" i="2"/>
  <c r="AA618" i="2"/>
  <c r="AB618" i="2" s="1"/>
  <c r="X624" i="2"/>
  <c r="Y631" i="2"/>
  <c r="Z631" i="2" s="1"/>
  <c r="Y633" i="2"/>
  <c r="Z633" i="2" s="1"/>
  <c r="V635" i="2"/>
  <c r="AA637" i="2"/>
  <c r="AB637" i="2" s="1"/>
  <c r="X642" i="2"/>
  <c r="R643" i="2"/>
  <c r="V646" i="2"/>
  <c r="AA646" i="2"/>
  <c r="AB646" i="2" s="1"/>
  <c r="X649" i="2"/>
  <c r="Y649" i="2"/>
  <c r="Z649" i="2" s="1"/>
  <c r="R653" i="2"/>
  <c r="W653" i="2" s="1"/>
  <c r="AA653" i="2"/>
  <c r="AB653" i="2" s="1"/>
  <c r="X655" i="2"/>
  <c r="AA663" i="2"/>
  <c r="AB663" i="2" s="1"/>
  <c r="X670" i="2"/>
  <c r="V676" i="2"/>
  <c r="Y677" i="2"/>
  <c r="Z677" i="2" s="1"/>
  <c r="X677" i="2"/>
  <c r="V637" i="2"/>
  <c r="R639" i="2"/>
  <c r="R641" i="2"/>
  <c r="V645" i="2"/>
  <c r="Y651" i="2"/>
  <c r="Z651" i="2" s="1"/>
  <c r="X651" i="2"/>
  <c r="AA652" i="2"/>
  <c r="AB652" i="2" s="1"/>
  <c r="AA659" i="2"/>
  <c r="AB659" i="2" s="1"/>
  <c r="AA667" i="2"/>
  <c r="AB667" i="2" s="1"/>
  <c r="X668" i="2"/>
  <c r="AA669" i="2"/>
  <c r="AB669" i="2" s="1"/>
  <c r="AA671" i="2"/>
  <c r="AB671" i="2" s="1"/>
  <c r="V679" i="2"/>
  <c r="AA682" i="2"/>
  <c r="AB682" i="2" s="1"/>
  <c r="V686" i="2"/>
  <c r="AA643" i="2"/>
  <c r="AB643" i="2" s="1"/>
  <c r="AA647" i="2"/>
  <c r="AB647" i="2" s="1"/>
  <c r="AA649" i="2"/>
  <c r="AB649" i="2" s="1"/>
  <c r="AA654" i="2"/>
  <c r="AB654" i="2" s="1"/>
  <c r="AA661" i="2"/>
  <c r="AB661" i="2" s="1"/>
  <c r="X672" i="2"/>
  <c r="AA673" i="2"/>
  <c r="AB673" i="2" s="1"/>
  <c r="R679" i="2"/>
  <c r="W679" i="2" s="1"/>
  <c r="AA679" i="2"/>
  <c r="AB679" i="2" s="1"/>
  <c r="R681" i="2"/>
  <c r="W681" i="2" s="1"/>
  <c r="V683" i="2"/>
  <c r="AA686" i="2"/>
  <c r="AB686" i="2" s="1"/>
  <c r="R647" i="2"/>
  <c r="R652" i="2"/>
  <c r="R654" i="2"/>
  <c r="R656" i="2"/>
  <c r="R661" i="2"/>
  <c r="R663" i="2"/>
  <c r="R665" i="2"/>
  <c r="R667" i="2"/>
  <c r="W667" i="2" s="1"/>
  <c r="R669" i="2"/>
  <c r="W669" i="2" s="1"/>
  <c r="R671" i="2"/>
  <c r="R673" i="2"/>
  <c r="R676" i="2"/>
  <c r="W676" i="2" s="1"/>
  <c r="Y165" i="4" l="1"/>
  <c r="Z165" i="4" s="1"/>
  <c r="Y425" i="4"/>
  <c r="Z425" i="4" s="1"/>
  <c r="Y300" i="4"/>
  <c r="Z300" i="4" s="1"/>
  <c r="Y321" i="4"/>
  <c r="Z321" i="4" s="1"/>
  <c r="Y150" i="4"/>
  <c r="Z150" i="4" s="1"/>
  <c r="Y116" i="4"/>
  <c r="Z116" i="4" s="1"/>
  <c r="Y69" i="4"/>
  <c r="Z69" i="4" s="1"/>
  <c r="Y443" i="4"/>
  <c r="Z443" i="4" s="1"/>
  <c r="Y275" i="4"/>
  <c r="Z275" i="4" s="1"/>
  <c r="Y166" i="4"/>
  <c r="Z166" i="4" s="1"/>
  <c r="Y299" i="4"/>
  <c r="Z299" i="4" s="1"/>
  <c r="Y457" i="4"/>
  <c r="Z457" i="4" s="1"/>
  <c r="Y62" i="4"/>
  <c r="Z62" i="4" s="1"/>
  <c r="Y452" i="4"/>
  <c r="Z452" i="4" s="1"/>
  <c r="X312" i="2"/>
  <c r="X126" i="2"/>
  <c r="X31" i="2"/>
  <c r="Y410" i="4"/>
  <c r="Z410" i="4" s="1"/>
  <c r="Y327" i="4"/>
  <c r="Z327" i="4" s="1"/>
  <c r="Y373" i="4"/>
  <c r="Z373" i="4" s="1"/>
  <c r="Y292" i="4"/>
  <c r="Z292" i="4" s="1"/>
  <c r="Y551" i="2"/>
  <c r="Z551" i="2" s="1"/>
  <c r="Y672" i="2"/>
  <c r="Z672" i="2" s="1"/>
  <c r="Y423" i="2"/>
  <c r="Z423" i="2" s="1"/>
  <c r="Y401" i="2"/>
  <c r="Z401" i="2" s="1"/>
  <c r="Y318" i="2"/>
  <c r="Z318" i="2" s="1"/>
  <c r="X97" i="2"/>
  <c r="X94" i="2"/>
  <c r="X65" i="2"/>
  <c r="Y82" i="2"/>
  <c r="Z82" i="2" s="1"/>
  <c r="X659" i="2"/>
  <c r="Y349" i="2"/>
  <c r="Z349" i="2" s="1"/>
  <c r="Y106" i="2"/>
  <c r="Z106" i="2" s="1"/>
  <c r="Y170" i="2"/>
  <c r="Z170" i="2" s="1"/>
  <c r="Y54" i="2"/>
  <c r="Z54" i="2" s="1"/>
  <c r="Y38" i="2"/>
  <c r="Z38" i="2" s="1"/>
  <c r="Y494" i="2"/>
  <c r="Z494" i="2" s="1"/>
  <c r="Y304" i="2"/>
  <c r="Z304" i="2" s="1"/>
  <c r="Y166" i="2"/>
  <c r="Z166" i="2" s="1"/>
  <c r="Y114" i="2"/>
  <c r="Z114" i="2" s="1"/>
  <c r="Y76" i="2"/>
  <c r="Z76" i="2" s="1"/>
  <c r="Y351" i="4"/>
  <c r="Z351" i="4" s="1"/>
  <c r="Y205" i="4"/>
  <c r="Z205" i="4" s="1"/>
  <c r="Y83" i="2"/>
  <c r="Z83" i="2" s="1"/>
  <c r="Y35" i="2"/>
  <c r="Z35" i="2" s="1"/>
  <c r="Y27" i="2"/>
  <c r="Z27" i="2" s="1"/>
  <c r="Y84" i="2"/>
  <c r="Z84" i="2" s="1"/>
  <c r="Y535" i="2"/>
  <c r="Z535" i="2" s="1"/>
  <c r="Y546" i="2"/>
  <c r="Z546" i="2" s="1"/>
  <c r="Y524" i="2"/>
  <c r="Z524" i="2" s="1"/>
  <c r="X518" i="2"/>
  <c r="Y463" i="2"/>
  <c r="Z463" i="2" s="1"/>
  <c r="Y547" i="2"/>
  <c r="Z547" i="2" s="1"/>
  <c r="X391" i="2"/>
  <c r="Y334" i="2"/>
  <c r="Z334" i="2" s="1"/>
  <c r="Y387" i="2"/>
  <c r="Z387" i="2" s="1"/>
  <c r="Y441" i="2"/>
  <c r="Z441" i="2" s="1"/>
  <c r="Y118" i="2"/>
  <c r="Z118" i="2" s="1"/>
  <c r="Y381" i="2"/>
  <c r="Z381" i="2" s="1"/>
  <c r="Y525" i="2"/>
  <c r="Z525" i="2" s="1"/>
  <c r="Y284" i="2"/>
  <c r="Z284" i="2" s="1"/>
  <c r="Y51" i="2"/>
  <c r="Z51" i="2" s="1"/>
  <c r="Y46" i="2"/>
  <c r="Z46" i="2" s="1"/>
  <c r="X23" i="2"/>
  <c r="Y353" i="2"/>
  <c r="Z353" i="2" s="1"/>
  <c r="Y124" i="2"/>
  <c r="Z124" i="2" s="1"/>
  <c r="Y3" i="2"/>
  <c r="Z3" i="2" s="1"/>
  <c r="Y568" i="2"/>
  <c r="Z568" i="2" s="1"/>
  <c r="X568" i="2"/>
  <c r="X623" i="2"/>
  <c r="Y528" i="2"/>
  <c r="Z528" i="2" s="1"/>
  <c r="Y532" i="2"/>
  <c r="Z532" i="2" s="1"/>
  <c r="Y403" i="2"/>
  <c r="Z403" i="2" s="1"/>
  <c r="Y328" i="2"/>
  <c r="Z328" i="2" s="1"/>
  <c r="Y466" i="2"/>
  <c r="Z466" i="2" s="1"/>
  <c r="X124" i="2"/>
  <c r="Y20" i="2"/>
  <c r="Z20" i="2" s="1"/>
  <c r="Y128" i="2"/>
  <c r="Z128" i="2" s="1"/>
  <c r="Y560" i="2"/>
  <c r="Z560" i="2" s="1"/>
  <c r="Y575" i="2"/>
  <c r="Z575" i="2" s="1"/>
  <c r="X502" i="2"/>
  <c r="X489" i="2"/>
  <c r="Y533" i="2"/>
  <c r="Z533" i="2" s="1"/>
  <c r="Y513" i="2"/>
  <c r="Z513" i="2" s="1"/>
  <c r="X482" i="2"/>
  <c r="Y440" i="2"/>
  <c r="Z440" i="2" s="1"/>
  <c r="Y314" i="2"/>
  <c r="Z314" i="2" s="1"/>
  <c r="Y298" i="2"/>
  <c r="Z298" i="2" s="1"/>
  <c r="Y425" i="2"/>
  <c r="Z425" i="2" s="1"/>
  <c r="Y199" i="2"/>
  <c r="Z199" i="2" s="1"/>
  <c r="X200" i="2"/>
  <c r="X130" i="2"/>
  <c r="Y98" i="2"/>
  <c r="Z98" i="2" s="1"/>
  <c r="Y96" i="2"/>
  <c r="Z96" i="2" s="1"/>
  <c r="Y78" i="2"/>
  <c r="Z78" i="2" s="1"/>
  <c r="Y36" i="2"/>
  <c r="Z36" i="2" s="1"/>
  <c r="Y32" i="2"/>
  <c r="Z32" i="2" s="1"/>
  <c r="Y28" i="2"/>
  <c r="Z28" i="2" s="1"/>
  <c r="Y24" i="2"/>
  <c r="Z24" i="2" s="1"/>
  <c r="Y12" i="2"/>
  <c r="Z12" i="2" s="1"/>
  <c r="Y112" i="2"/>
  <c r="Z112" i="2" s="1"/>
  <c r="Y7" i="2"/>
  <c r="Z7" i="2" s="1"/>
  <c r="Y90" i="2"/>
  <c r="Z90" i="2" s="1"/>
  <c r="Y86" i="2"/>
  <c r="Z86" i="2" s="1"/>
  <c r="X83" i="2"/>
  <c r="Y68" i="2"/>
  <c r="Z68" i="2" s="1"/>
  <c r="Y64" i="2"/>
  <c r="Z64" i="2" s="1"/>
  <c r="Y60" i="2"/>
  <c r="Z60" i="2" s="1"/>
  <c r="X57" i="2"/>
  <c r="X53" i="2"/>
  <c r="X49" i="2"/>
  <c r="X45" i="2"/>
  <c r="X41" i="2"/>
  <c r="X217" i="2"/>
  <c r="Y151" i="2"/>
  <c r="Z151" i="2" s="1"/>
  <c r="Y79" i="2"/>
  <c r="Z79" i="2" s="1"/>
  <c r="Y212" i="4"/>
  <c r="Z212" i="4" s="1"/>
  <c r="Y406" i="4"/>
  <c r="Z406" i="4" s="1"/>
  <c r="Y110" i="2"/>
  <c r="Z110" i="2" s="1"/>
  <c r="Y618" i="2"/>
  <c r="Z618" i="2" s="1"/>
  <c r="Y384" i="2"/>
  <c r="Z384" i="2" s="1"/>
  <c r="Y442" i="2"/>
  <c r="Z442" i="2" s="1"/>
  <c r="X442" i="2"/>
  <c r="Y668" i="2"/>
  <c r="Z668" i="2" s="1"/>
  <c r="X684" i="2"/>
  <c r="Y669" i="2"/>
  <c r="Z669" i="2" s="1"/>
  <c r="Y503" i="2"/>
  <c r="Z503" i="2" s="1"/>
  <c r="Y488" i="2"/>
  <c r="Z488" i="2" s="1"/>
  <c r="Y486" i="2"/>
  <c r="Z486" i="2" s="1"/>
  <c r="Y168" i="2"/>
  <c r="Z168" i="2" s="1"/>
  <c r="Y19" i="2"/>
  <c r="Z19" i="2" s="1"/>
  <c r="Y104" i="2"/>
  <c r="Z104" i="2" s="1"/>
  <c r="Y116" i="2"/>
  <c r="Z116" i="2" s="1"/>
  <c r="Y84" i="4"/>
  <c r="Z84" i="4" s="1"/>
  <c r="Y232" i="4"/>
  <c r="Z232" i="4" s="1"/>
  <c r="Y28" i="4"/>
  <c r="Z28" i="4" s="1"/>
  <c r="Y602" i="2"/>
  <c r="Z602" i="2" s="1"/>
  <c r="X510" i="2"/>
  <c r="X494" i="2"/>
  <c r="Y536" i="2"/>
  <c r="Z536" i="2" s="1"/>
  <c r="Y483" i="2"/>
  <c r="Z483" i="2" s="1"/>
  <c r="Y475" i="2"/>
  <c r="Z475" i="2" s="1"/>
  <c r="Y467" i="2"/>
  <c r="Z467" i="2" s="1"/>
  <c r="Y451" i="2"/>
  <c r="Z451" i="2" s="1"/>
  <c r="X535" i="2"/>
  <c r="Y505" i="2"/>
  <c r="Z505" i="2" s="1"/>
  <c r="Y474" i="2"/>
  <c r="Z474" i="2" s="1"/>
  <c r="Y413" i="2"/>
  <c r="Z413" i="2" s="1"/>
  <c r="Y369" i="2"/>
  <c r="Z369" i="2" s="1"/>
  <c r="Y359" i="2"/>
  <c r="Z359" i="2" s="1"/>
  <c r="Y322" i="2"/>
  <c r="Z322" i="2" s="1"/>
  <c r="Y458" i="2"/>
  <c r="Z458" i="2" s="1"/>
  <c r="Y100" i="2"/>
  <c r="Z100" i="2" s="1"/>
  <c r="Y670" i="2"/>
  <c r="Z670" i="2" s="1"/>
  <c r="Y680" i="2"/>
  <c r="Z680" i="2" s="1"/>
  <c r="Y554" i="2"/>
  <c r="Z554" i="2" s="1"/>
  <c r="Y501" i="2"/>
  <c r="Z501" i="2" s="1"/>
  <c r="Y332" i="2"/>
  <c r="Z332" i="2" s="1"/>
  <c r="Y308" i="2"/>
  <c r="Z308" i="2" s="1"/>
  <c r="Y300" i="2"/>
  <c r="Z300" i="2" s="1"/>
  <c r="Y292" i="2"/>
  <c r="Z292" i="2" s="1"/>
  <c r="X166" i="2"/>
  <c r="Y17" i="2"/>
  <c r="Z17" i="2" s="1"/>
  <c r="Y183" i="2"/>
  <c r="Z183" i="2" s="1"/>
  <c r="Y122" i="2"/>
  <c r="Z122" i="2" s="1"/>
  <c r="Y18" i="2"/>
  <c r="Z18" i="2" s="1"/>
  <c r="Y15" i="2"/>
  <c r="Z15" i="2" s="1"/>
  <c r="Y202" i="2"/>
  <c r="Z202" i="2" s="1"/>
  <c r="Y56" i="2"/>
  <c r="Z56" i="2" s="1"/>
  <c r="Y52" i="2"/>
  <c r="Z52" i="2" s="1"/>
  <c r="Y48" i="2"/>
  <c r="Z48" i="2" s="1"/>
  <c r="Y44" i="2"/>
  <c r="Z44" i="2" s="1"/>
  <c r="Y40" i="2"/>
  <c r="Z40" i="2" s="1"/>
  <c r="X443" i="4"/>
  <c r="Y355" i="4"/>
  <c r="Z355" i="4" s="1"/>
  <c r="Y33" i="4"/>
  <c r="Z33" i="4" s="1"/>
  <c r="X116" i="4"/>
  <c r="X678" i="2"/>
  <c r="Y678" i="2"/>
  <c r="Z678" i="2" s="1"/>
  <c r="W658" i="2"/>
  <c r="Y658" i="2"/>
  <c r="Z658" i="2" s="1"/>
  <c r="Y261" i="4"/>
  <c r="Z261" i="4" s="1"/>
  <c r="Y169" i="4"/>
  <c r="Z169" i="4" s="1"/>
  <c r="Y477" i="4"/>
  <c r="Z477" i="4" s="1"/>
  <c r="Y14" i="4"/>
  <c r="Z14" i="4" s="1"/>
  <c r="Y228" i="4"/>
  <c r="Z228" i="4" s="1"/>
  <c r="X275" i="4"/>
  <c r="Y177" i="4"/>
  <c r="Z177" i="4" s="1"/>
  <c r="Y204" i="4"/>
  <c r="Z204" i="4" s="1"/>
  <c r="Y330" i="4"/>
  <c r="Z330" i="4" s="1"/>
  <c r="X373" i="4"/>
  <c r="Y184" i="4"/>
  <c r="Z184" i="4" s="1"/>
  <c r="Y475" i="4"/>
  <c r="Z475" i="4" s="1"/>
  <c r="Y197" i="4"/>
  <c r="Z197" i="4" s="1"/>
  <c r="Y295" i="4"/>
  <c r="Z295" i="4" s="1"/>
  <c r="Y469" i="4"/>
  <c r="Z469" i="4" s="1"/>
  <c r="X477" i="4"/>
  <c r="Y141" i="4"/>
  <c r="Z141" i="4" s="1"/>
  <c r="Y430" i="4"/>
  <c r="Z430" i="4" s="1"/>
  <c r="X157" i="4"/>
  <c r="X69" i="4"/>
  <c r="Y518" i="4"/>
  <c r="Z518" i="4" s="1"/>
  <c r="Y466" i="4"/>
  <c r="Z466" i="4" s="1"/>
  <c r="X366" i="4"/>
  <c r="Y3" i="4"/>
  <c r="Z3" i="4" s="1"/>
  <c r="Y395" i="4"/>
  <c r="Z395" i="4" s="1"/>
  <c r="Y93" i="4"/>
  <c r="Z93" i="4" s="1"/>
  <c r="Y208" i="4"/>
  <c r="Z208" i="4" s="1"/>
  <c r="Y319" i="4"/>
  <c r="Z319" i="4" s="1"/>
  <c r="Y471" i="4"/>
  <c r="Z471" i="4" s="1"/>
  <c r="Y73" i="4"/>
  <c r="Z73" i="4" s="1"/>
  <c r="X177" i="4"/>
  <c r="Y108" i="4"/>
  <c r="Z108" i="4" s="1"/>
  <c r="Y417" i="4"/>
  <c r="Z417" i="4" s="1"/>
  <c r="Y238" i="4"/>
  <c r="Z238" i="4" s="1"/>
  <c r="Y113" i="4"/>
  <c r="Z113" i="4" s="1"/>
  <c r="Y444" i="4"/>
  <c r="Z444" i="4" s="1"/>
  <c r="Y420" i="4"/>
  <c r="Z420" i="4" s="1"/>
  <c r="Y21" i="4"/>
  <c r="Z21" i="4" s="1"/>
  <c r="Y290" i="4"/>
  <c r="Z290" i="4" s="1"/>
  <c r="Y242" i="4"/>
  <c r="Z242" i="4" s="1"/>
  <c r="Y230" i="4"/>
  <c r="Z230" i="4" s="1"/>
  <c r="X232" i="4"/>
  <c r="Y223" i="4"/>
  <c r="Z223" i="4" s="1"/>
  <c r="Y214" i="4"/>
  <c r="Z214" i="4" s="1"/>
  <c r="Y429" i="4"/>
  <c r="Z429" i="4" s="1"/>
  <c r="X406" i="4"/>
  <c r="Y280" i="4"/>
  <c r="Z280" i="4" s="1"/>
  <c r="Y388" i="4"/>
  <c r="Z388" i="4" s="1"/>
  <c r="Y91" i="4"/>
  <c r="Z91" i="4" s="1"/>
  <c r="Y259" i="4"/>
  <c r="Z259" i="4" s="1"/>
  <c r="Y531" i="4"/>
  <c r="Z531" i="4" s="1"/>
  <c r="Y445" i="4"/>
  <c r="Z445" i="4" s="1"/>
  <c r="Y236" i="4"/>
  <c r="Z236" i="4" s="1"/>
  <c r="Y140" i="4"/>
  <c r="Z140" i="4" s="1"/>
  <c r="Y464" i="4"/>
  <c r="Z464" i="4" s="1"/>
  <c r="Y465" i="4"/>
  <c r="Z465" i="4" s="1"/>
  <c r="Y368" i="4"/>
  <c r="Z368" i="4" s="1"/>
  <c r="Y199" i="4"/>
  <c r="Z199" i="4" s="1"/>
  <c r="X238" i="4"/>
  <c r="X108" i="4"/>
  <c r="X169" i="4"/>
  <c r="Y202" i="4"/>
  <c r="Z202" i="4" s="1"/>
  <c r="Y436" i="4"/>
  <c r="Z436" i="4" s="1"/>
  <c r="Y450" i="4"/>
  <c r="Z450" i="4" s="1"/>
  <c r="X464" i="4"/>
  <c r="Y293" i="4"/>
  <c r="Z293" i="4" s="1"/>
  <c r="X165" i="4"/>
  <c r="Y365" i="4"/>
  <c r="Z365" i="4" s="1"/>
  <c r="Y227" i="4"/>
  <c r="Z227" i="4" s="1"/>
  <c r="Y96" i="4"/>
  <c r="Z96" i="4" s="1"/>
  <c r="Y254" i="4"/>
  <c r="Z254" i="4" s="1"/>
  <c r="Y13" i="4"/>
  <c r="Z13" i="4" s="1"/>
  <c r="Y454" i="4"/>
  <c r="Z454" i="4" s="1"/>
  <c r="Y401" i="4"/>
  <c r="Z401" i="4" s="1"/>
  <c r="Y339" i="4"/>
  <c r="Z339" i="4" s="1"/>
  <c r="Y378" i="4"/>
  <c r="Z378" i="4" s="1"/>
  <c r="Y240" i="4"/>
  <c r="Z240" i="4" s="1"/>
  <c r="X88" i="4"/>
  <c r="Y324" i="4"/>
  <c r="Z324" i="4" s="1"/>
  <c r="Y45" i="4"/>
  <c r="Z45" i="4" s="1"/>
  <c r="X432" i="4"/>
  <c r="Y353" i="4"/>
  <c r="Z353" i="4" s="1"/>
  <c r="Y414" i="4"/>
  <c r="Z414" i="4" s="1"/>
  <c r="Y405" i="4"/>
  <c r="Z405" i="4" s="1"/>
  <c r="X417" i="4"/>
  <c r="Y221" i="4"/>
  <c r="Z221" i="4" s="1"/>
  <c r="Y449" i="4"/>
  <c r="Z449" i="4" s="1"/>
  <c r="X396" i="4"/>
  <c r="Y263" i="4"/>
  <c r="Z263" i="4" s="1"/>
  <c r="Y527" i="4"/>
  <c r="Z527" i="4" s="1"/>
  <c r="Y123" i="4"/>
  <c r="Z123" i="4" s="1"/>
  <c r="X113" i="4"/>
  <c r="X214" i="4"/>
  <c r="Y42" i="4"/>
  <c r="Z42" i="4" s="1"/>
  <c r="Y12" i="4"/>
  <c r="Z12" i="4" s="1"/>
  <c r="X441" i="4"/>
  <c r="Y247" i="4"/>
  <c r="Z247" i="4" s="1"/>
  <c r="Y189" i="4"/>
  <c r="Z189" i="4" s="1"/>
  <c r="Y29" i="4"/>
  <c r="Z29" i="4" s="1"/>
  <c r="Y287" i="4"/>
  <c r="Z287" i="4" s="1"/>
  <c r="Y348" i="4"/>
  <c r="Z348" i="4" s="1"/>
  <c r="Y245" i="4"/>
  <c r="Z245" i="4" s="1"/>
  <c r="Y235" i="4"/>
  <c r="Z235" i="4" s="1"/>
  <c r="Y276" i="4"/>
  <c r="Z276" i="4" s="1"/>
  <c r="Y154" i="4"/>
  <c r="Z154" i="4" s="1"/>
  <c r="Y231" i="4"/>
  <c r="Z231" i="4" s="1"/>
  <c r="Y27" i="4"/>
  <c r="Z27" i="4" s="1"/>
  <c r="Y138" i="4"/>
  <c r="Z138" i="4" s="1"/>
  <c r="Y291" i="4"/>
  <c r="Z291" i="4" s="1"/>
  <c r="Y60" i="4"/>
  <c r="Z60" i="4" s="1"/>
  <c r="Y372" i="4"/>
  <c r="Z372" i="4" s="1"/>
  <c r="Y328" i="4"/>
  <c r="Z328" i="4" s="1"/>
  <c r="Y509" i="4"/>
  <c r="Z509" i="4" s="1"/>
  <c r="Y146" i="4"/>
  <c r="Z146" i="4" s="1"/>
  <c r="Y195" i="4"/>
  <c r="Z195" i="4" s="1"/>
  <c r="Y389" i="4"/>
  <c r="Z389" i="4" s="1"/>
  <c r="Y502" i="4"/>
  <c r="Z502" i="4" s="1"/>
  <c r="Y25" i="4"/>
  <c r="Z25" i="4" s="1"/>
  <c r="Y350" i="4"/>
  <c r="Z350" i="4" s="1"/>
  <c r="Y129" i="4"/>
  <c r="Z129" i="4" s="1"/>
  <c r="Y325" i="4"/>
  <c r="Z325" i="4" s="1"/>
  <c r="Y233" i="4"/>
  <c r="Z233" i="4" s="1"/>
  <c r="Y519" i="4"/>
  <c r="Z519" i="4" s="1"/>
  <c r="Y151" i="4"/>
  <c r="Z151" i="4" s="1"/>
  <c r="Y279" i="4"/>
  <c r="Z279" i="4" s="1"/>
  <c r="Y434" i="4"/>
  <c r="Z434" i="4" s="1"/>
  <c r="Y188" i="4"/>
  <c r="Z188" i="4" s="1"/>
  <c r="Y65" i="4"/>
  <c r="Z65" i="4" s="1"/>
  <c r="Y106" i="4"/>
  <c r="Z106" i="4" s="1"/>
  <c r="Y343" i="4"/>
  <c r="Z343" i="4" s="1"/>
  <c r="Y313" i="4"/>
  <c r="Z313" i="4" s="1"/>
  <c r="Y439" i="4"/>
  <c r="Z439" i="4" s="1"/>
  <c r="Y440" i="4"/>
  <c r="Z440" i="4" s="1"/>
  <c r="Y361" i="4"/>
  <c r="Z361" i="4" s="1"/>
  <c r="Y308" i="4"/>
  <c r="Z308" i="4" s="1"/>
  <c r="Y135" i="4"/>
  <c r="Z135" i="4" s="1"/>
  <c r="Y342" i="4"/>
  <c r="Z342" i="4" s="1"/>
  <c r="Y498" i="4"/>
  <c r="Z498" i="4" s="1"/>
  <c r="Y451" i="4"/>
  <c r="Z451" i="4" s="1"/>
  <c r="Y56" i="4"/>
  <c r="Z56" i="4" s="1"/>
  <c r="X451" i="4"/>
  <c r="X188" i="4"/>
  <c r="X313" i="4"/>
  <c r="X308" i="4"/>
  <c r="X29" i="4"/>
  <c r="Y83" i="4"/>
  <c r="Z83" i="4" s="1"/>
  <c r="Y103" i="4"/>
  <c r="Z103" i="4" s="1"/>
  <c r="Y380" i="4"/>
  <c r="Z380" i="4" s="1"/>
  <c r="Y413" i="4"/>
  <c r="Z413" i="4" s="1"/>
  <c r="Y346" i="4"/>
  <c r="Z346" i="4" s="1"/>
  <c r="Y176" i="4"/>
  <c r="Z176" i="4" s="1"/>
  <c r="Y178" i="4"/>
  <c r="Z178" i="4" s="1"/>
  <c r="Y174" i="4"/>
  <c r="Z174" i="4" s="1"/>
  <c r="Y109" i="4"/>
  <c r="Z109" i="4" s="1"/>
  <c r="Y131" i="4"/>
  <c r="Z131" i="4" s="1"/>
  <c r="Y387" i="4"/>
  <c r="Z387" i="4" s="1"/>
  <c r="Y447" i="4"/>
  <c r="Z447" i="4" s="1"/>
  <c r="Y159" i="4"/>
  <c r="Z159" i="4" s="1"/>
  <c r="Y120" i="4"/>
  <c r="Z120" i="4" s="1"/>
  <c r="Y168" i="4"/>
  <c r="Z168" i="4" s="1"/>
  <c r="Y453" i="4"/>
  <c r="Z453" i="4" s="1"/>
  <c r="Y180" i="4"/>
  <c r="Z180" i="4" s="1"/>
  <c r="X150" i="4"/>
  <c r="Y503" i="4"/>
  <c r="Z503" i="4" s="1"/>
  <c r="X342" i="4"/>
  <c r="Y53" i="4"/>
  <c r="Z53" i="4" s="1"/>
  <c r="Y190" i="4"/>
  <c r="Z190" i="4" s="1"/>
  <c r="Y458" i="4"/>
  <c r="Z458" i="4" s="1"/>
  <c r="Y486" i="4"/>
  <c r="Z486" i="4" s="1"/>
  <c r="Y423" i="4"/>
  <c r="Z423" i="4" s="1"/>
  <c r="X440" i="4"/>
  <c r="X434" i="4"/>
  <c r="Y397" i="4"/>
  <c r="Z397" i="4" s="1"/>
  <c r="Y437" i="4"/>
  <c r="Z437" i="4" s="1"/>
  <c r="Y421" i="4"/>
  <c r="Z421" i="4" s="1"/>
  <c r="Y393" i="4"/>
  <c r="Z393" i="4" s="1"/>
  <c r="Y337" i="4"/>
  <c r="Z337" i="4" s="1"/>
  <c r="Y312" i="4"/>
  <c r="Z312" i="4" s="1"/>
  <c r="Y286" i="4"/>
  <c r="Z286" i="4" s="1"/>
  <c r="Y265" i="4"/>
  <c r="Z265" i="4" s="1"/>
  <c r="X327" i="4"/>
  <c r="X330" i="4"/>
  <c r="Y241" i="4"/>
  <c r="Z241" i="4" s="1"/>
  <c r="Y288" i="4"/>
  <c r="Z288" i="4" s="1"/>
  <c r="Y428" i="4"/>
  <c r="Z428" i="4" s="1"/>
  <c r="X351" i="4"/>
  <c r="Y200" i="4"/>
  <c r="Z200" i="4" s="1"/>
  <c r="X135" i="4"/>
  <c r="Y137" i="4"/>
  <c r="Z137" i="4" s="1"/>
  <c r="Y132" i="4"/>
  <c r="Z132" i="4" s="1"/>
  <c r="Y66" i="4"/>
  <c r="Z66" i="4" s="1"/>
  <c r="Y75" i="4"/>
  <c r="Z75" i="4" s="1"/>
  <c r="X205" i="4"/>
  <c r="Y117" i="4"/>
  <c r="Z117" i="4" s="1"/>
  <c r="Y257" i="4"/>
  <c r="Z257" i="4" s="1"/>
  <c r="Y404" i="4"/>
  <c r="Z404" i="4" s="1"/>
  <c r="X247" i="4"/>
  <c r="Y196" i="4"/>
  <c r="Z196" i="4" s="1"/>
  <c r="Y521" i="4"/>
  <c r="Z521" i="4" s="1"/>
  <c r="Y344" i="4"/>
  <c r="Z344" i="4" s="1"/>
  <c r="Y5" i="4"/>
  <c r="Z5" i="4" s="1"/>
  <c r="Y297" i="4"/>
  <c r="Z297" i="4" s="1"/>
  <c r="Y206" i="4"/>
  <c r="Z206" i="4" s="1"/>
  <c r="Y193" i="4"/>
  <c r="Z193" i="4" s="1"/>
  <c r="Y483" i="4"/>
  <c r="Z483" i="4" s="1"/>
  <c r="Y224" i="4"/>
  <c r="Z224" i="4" s="1"/>
  <c r="Y283" i="4"/>
  <c r="Z283" i="4" s="1"/>
  <c r="Y281" i="4"/>
  <c r="Z281" i="4" s="1"/>
  <c r="Y181" i="4"/>
  <c r="Z181" i="4" s="1"/>
  <c r="X72" i="4"/>
  <c r="Y370" i="4"/>
  <c r="Z370" i="4" s="1"/>
  <c r="X189" i="4"/>
  <c r="Y175" i="4"/>
  <c r="Z175" i="4" s="1"/>
  <c r="Y68" i="4"/>
  <c r="Z68" i="4" s="1"/>
  <c r="Y508" i="4"/>
  <c r="Z508" i="4" s="1"/>
  <c r="Y329" i="4"/>
  <c r="Z329" i="4" s="1"/>
  <c r="X447" i="4"/>
  <c r="Y435" i="4"/>
  <c r="Z435" i="4" s="1"/>
  <c r="X389" i="4"/>
  <c r="X372" i="4"/>
  <c r="X410" i="4"/>
  <c r="Y394" i="4"/>
  <c r="Z394" i="4" s="1"/>
  <c r="Y304" i="4"/>
  <c r="Z304" i="4" s="1"/>
  <c r="Y98" i="4"/>
  <c r="Z98" i="4" s="1"/>
  <c r="Y384" i="4"/>
  <c r="Z384" i="4" s="1"/>
  <c r="Y331" i="4"/>
  <c r="Z331" i="4" s="1"/>
  <c r="Y186" i="4"/>
  <c r="Z186" i="4" s="1"/>
  <c r="Y102" i="4"/>
  <c r="Z102" i="4" s="1"/>
  <c r="Y400" i="4"/>
  <c r="Z400" i="4" s="1"/>
  <c r="Y217" i="4"/>
  <c r="Z217" i="4" s="1"/>
  <c r="Y246" i="4"/>
  <c r="Z246" i="4" s="1"/>
  <c r="X65" i="4"/>
  <c r="Y87" i="4"/>
  <c r="Z87" i="4" s="1"/>
  <c r="Y148" i="4"/>
  <c r="Z148" i="4" s="1"/>
  <c r="Y162" i="4"/>
  <c r="Z162" i="4" s="1"/>
  <c r="X159" i="4"/>
  <c r="Y31" i="4"/>
  <c r="Z31" i="4" s="1"/>
  <c r="Y61" i="4"/>
  <c r="Z61" i="4" s="1"/>
  <c r="X122" i="4"/>
  <c r="Y357" i="4"/>
  <c r="Z357" i="4" s="1"/>
  <c r="Y147" i="4"/>
  <c r="Z147" i="4" s="1"/>
  <c r="Y262" i="4"/>
  <c r="Z262" i="4" s="1"/>
  <c r="Y49" i="4"/>
  <c r="Z49" i="4" s="1"/>
  <c r="Y322" i="4"/>
  <c r="Z322" i="4" s="1"/>
  <c r="Y81" i="4"/>
  <c r="Z81" i="4" s="1"/>
  <c r="Y50" i="4"/>
  <c r="Z50" i="4" s="1"/>
  <c r="Y267" i="4"/>
  <c r="Z267" i="4" s="1"/>
  <c r="Y253" i="4"/>
  <c r="Z253" i="4" s="1"/>
  <c r="Y438" i="4"/>
  <c r="Z438" i="4" s="1"/>
  <c r="X387" i="4"/>
  <c r="X472" i="4"/>
  <c r="X346" i="4"/>
  <c r="X325" i="4"/>
  <c r="Y317" i="4"/>
  <c r="Z317" i="4" s="1"/>
  <c r="Y213" i="4"/>
  <c r="Z213" i="4" s="1"/>
  <c r="Y139" i="4"/>
  <c r="Z139" i="4" s="1"/>
  <c r="Y244" i="4"/>
  <c r="Z244" i="4" s="1"/>
  <c r="X252" i="4"/>
  <c r="X195" i="4"/>
  <c r="X233" i="4"/>
  <c r="X120" i="4"/>
  <c r="X168" i="4"/>
  <c r="X166" i="4"/>
  <c r="X502" i="4"/>
  <c r="Y158" i="4"/>
  <c r="Z158" i="4" s="1"/>
  <c r="Y32" i="4"/>
  <c r="Z32" i="4" s="1"/>
  <c r="Y26" i="4"/>
  <c r="Z26" i="4" s="1"/>
  <c r="Y89" i="4"/>
  <c r="Z89" i="4" s="1"/>
  <c r="Y39" i="4"/>
  <c r="Z39" i="4" s="1"/>
  <c r="Y24" i="4"/>
  <c r="Z24" i="4" s="1"/>
  <c r="Y492" i="4"/>
  <c r="Z492" i="4" s="1"/>
  <c r="Y497" i="4"/>
  <c r="Z497" i="4" s="1"/>
  <c r="X285" i="4"/>
  <c r="Y383" i="4"/>
  <c r="Z383" i="4" s="1"/>
  <c r="Y210" i="4"/>
  <c r="Z210" i="4" s="1"/>
  <c r="Y219" i="4"/>
  <c r="Z219" i="4" s="1"/>
  <c r="Y35" i="4"/>
  <c r="Z35" i="4" s="1"/>
  <c r="Y67" i="4"/>
  <c r="Z67" i="4" s="1"/>
  <c r="Y473" i="4"/>
  <c r="Z473" i="4" s="1"/>
  <c r="X380" i="4"/>
  <c r="Y422" i="4"/>
  <c r="Z422" i="4" s="1"/>
  <c r="Y408" i="4"/>
  <c r="Z408" i="4" s="1"/>
  <c r="Y352" i="4"/>
  <c r="Z352" i="4" s="1"/>
  <c r="Y386" i="4"/>
  <c r="Z386" i="4" s="1"/>
  <c r="Y95" i="4"/>
  <c r="Z95" i="4" s="1"/>
  <c r="X149" i="4"/>
  <c r="Y303" i="4"/>
  <c r="Z303" i="4" s="1"/>
  <c r="Y530" i="4"/>
  <c r="Z530" i="4" s="1"/>
  <c r="Y136" i="4"/>
  <c r="Z136" i="4" s="1"/>
  <c r="Y47" i="4"/>
  <c r="Z47" i="4" s="1"/>
  <c r="Y112" i="4"/>
  <c r="Z112" i="4" s="1"/>
  <c r="Y121" i="4"/>
  <c r="Z121" i="4" s="1"/>
  <c r="Y36" i="4"/>
  <c r="Z36" i="4" s="1"/>
  <c r="Y126" i="4"/>
  <c r="Z126" i="4" s="1"/>
  <c r="Y282" i="4"/>
  <c r="Z282" i="4" s="1"/>
  <c r="Y152" i="4"/>
  <c r="Z152" i="4" s="1"/>
  <c r="Y92" i="4"/>
  <c r="Z92" i="4" s="1"/>
  <c r="X92" i="4"/>
  <c r="Y419" i="4"/>
  <c r="Z419" i="4" s="1"/>
  <c r="Y145" i="4"/>
  <c r="Z145" i="4" s="1"/>
  <c r="X145" i="4"/>
  <c r="Y341" i="4"/>
  <c r="Z341" i="4" s="1"/>
  <c r="Y182" i="4"/>
  <c r="Z182" i="4" s="1"/>
  <c r="X395" i="4"/>
  <c r="Y323" i="4"/>
  <c r="Z323" i="4" s="1"/>
  <c r="Y309" i="4"/>
  <c r="Z309" i="4" s="1"/>
  <c r="Y19" i="4"/>
  <c r="Z19" i="4" s="1"/>
  <c r="X206" i="4"/>
  <c r="Y284" i="4"/>
  <c r="Z284" i="4" s="1"/>
  <c r="Y385" i="4"/>
  <c r="Z385" i="4" s="1"/>
  <c r="Y55" i="4"/>
  <c r="Z55" i="4" s="1"/>
  <c r="Y10" i="4"/>
  <c r="Z10" i="4" s="1"/>
  <c r="Y222" i="4"/>
  <c r="Z222" i="4" s="1"/>
  <c r="Y488" i="4"/>
  <c r="Z488" i="4" s="1"/>
  <c r="Y54" i="4"/>
  <c r="Z54" i="4" s="1"/>
  <c r="Y115" i="4"/>
  <c r="Z115" i="4" s="1"/>
  <c r="X49" i="4"/>
  <c r="Y77" i="4"/>
  <c r="Z77" i="4" s="1"/>
  <c r="Y11" i="4"/>
  <c r="Z11" i="4" s="1"/>
  <c r="Y374" i="4"/>
  <c r="Z374" i="4" s="1"/>
  <c r="X374" i="4"/>
  <c r="Y171" i="4"/>
  <c r="Z171" i="4" s="1"/>
  <c r="Y110" i="4"/>
  <c r="Z110" i="4" s="1"/>
  <c r="X110" i="4"/>
  <c r="Y57" i="4"/>
  <c r="Z57" i="4" s="1"/>
  <c r="Y118" i="4"/>
  <c r="Z118" i="4" s="1"/>
  <c r="Y268" i="4"/>
  <c r="Z268" i="4" s="1"/>
  <c r="Y390" i="4"/>
  <c r="Z390" i="4" s="1"/>
  <c r="X383" i="4"/>
  <c r="Y407" i="4"/>
  <c r="Z407" i="4" s="1"/>
  <c r="Y427" i="4"/>
  <c r="Z427" i="4" s="1"/>
  <c r="Y398" i="4"/>
  <c r="Z398" i="4" s="1"/>
  <c r="X329" i="4"/>
  <c r="Y239" i="4"/>
  <c r="Z239" i="4" s="1"/>
  <c r="X197" i="4"/>
  <c r="Y187" i="4"/>
  <c r="Z187" i="4" s="1"/>
  <c r="X193" i="4"/>
  <c r="X50" i="4"/>
  <c r="X176" i="4"/>
  <c r="Y201" i="4"/>
  <c r="Z201" i="4" s="1"/>
  <c r="Y335" i="4"/>
  <c r="Z335" i="4" s="1"/>
  <c r="Y76" i="4"/>
  <c r="Z76" i="4" s="1"/>
  <c r="X147" i="4"/>
  <c r="Y514" i="4"/>
  <c r="Z514" i="4" s="1"/>
  <c r="Y360" i="4"/>
  <c r="Z360" i="4" s="1"/>
  <c r="X367" i="4"/>
  <c r="Y367" i="4"/>
  <c r="Z367" i="4" s="1"/>
  <c r="Y336" i="4"/>
  <c r="Z336" i="4" s="1"/>
  <c r="Y506" i="4"/>
  <c r="Z506" i="4" s="1"/>
  <c r="X506" i="4"/>
  <c r="W529" i="4"/>
  <c r="Y529" i="4"/>
  <c r="Z529" i="4" s="1"/>
  <c r="Y37" i="4"/>
  <c r="Z37" i="4" s="1"/>
  <c r="X37" i="4"/>
  <c r="Y456" i="4"/>
  <c r="Z456" i="4" s="1"/>
  <c r="Y192" i="4"/>
  <c r="Z192" i="4" s="1"/>
  <c r="Y172" i="4"/>
  <c r="Z172" i="4" s="1"/>
  <c r="Y347" i="4"/>
  <c r="Z347" i="4" s="1"/>
  <c r="X347" i="4"/>
  <c r="Y381" i="4"/>
  <c r="Z381" i="4" s="1"/>
  <c r="X381" i="4"/>
  <c r="Y480" i="4"/>
  <c r="Z480" i="4" s="1"/>
  <c r="Y468" i="4"/>
  <c r="Z468" i="4" s="1"/>
  <c r="Y415" i="4"/>
  <c r="Z415" i="4" s="1"/>
  <c r="Y433" i="4"/>
  <c r="Z433" i="4" s="1"/>
  <c r="Y375" i="4"/>
  <c r="Z375" i="4" s="1"/>
  <c r="X178" i="4"/>
  <c r="Y424" i="4"/>
  <c r="Z424" i="4" s="1"/>
  <c r="Y100" i="4"/>
  <c r="Z100" i="4" s="1"/>
  <c r="Y320" i="4"/>
  <c r="Z320" i="4" s="1"/>
  <c r="Y305" i="4"/>
  <c r="Z305" i="4" s="1"/>
  <c r="Y274" i="4"/>
  <c r="Z274" i="4" s="1"/>
  <c r="Y442" i="4"/>
  <c r="Z442" i="4" s="1"/>
  <c r="Y127" i="4"/>
  <c r="Z127" i="4" s="1"/>
  <c r="Y124" i="4"/>
  <c r="Z124" i="4" s="1"/>
  <c r="Y90" i="4"/>
  <c r="Z90" i="4" s="1"/>
  <c r="Y8" i="4"/>
  <c r="Z8" i="4" s="1"/>
  <c r="Y144" i="4"/>
  <c r="Z144" i="4" s="1"/>
  <c r="Y48" i="4"/>
  <c r="Z48" i="4" s="1"/>
  <c r="Y363" i="4"/>
  <c r="Z363" i="4" s="1"/>
  <c r="X363" i="4"/>
  <c r="Y298" i="4"/>
  <c r="Z298" i="4" s="1"/>
  <c r="X298" i="4"/>
  <c r="Y99" i="4"/>
  <c r="Z99" i="4" s="1"/>
  <c r="Y462" i="4"/>
  <c r="Z462" i="4" s="1"/>
  <c r="X462" i="4"/>
  <c r="Y359" i="4"/>
  <c r="Z359" i="4" s="1"/>
  <c r="X359" i="4"/>
  <c r="Y340" i="4"/>
  <c r="Z340" i="4" s="1"/>
  <c r="X340" i="4"/>
  <c r="Y485" i="4"/>
  <c r="Z485" i="4" s="1"/>
  <c r="Y478" i="4"/>
  <c r="Z478" i="4" s="1"/>
  <c r="Y376" i="4"/>
  <c r="Z376" i="4" s="1"/>
  <c r="Y520" i="4"/>
  <c r="Z520" i="4" s="1"/>
  <c r="X520" i="4"/>
  <c r="Y391" i="4"/>
  <c r="Z391" i="4" s="1"/>
  <c r="Y364" i="4"/>
  <c r="Z364" i="4" s="1"/>
  <c r="Y338" i="4"/>
  <c r="Z338" i="4" s="1"/>
  <c r="Y356" i="4"/>
  <c r="Z356" i="4" s="1"/>
  <c r="Y500" i="4"/>
  <c r="Z500" i="4" s="1"/>
  <c r="X500" i="4"/>
  <c r="Y80" i="4"/>
  <c r="Z80" i="4" s="1"/>
  <c r="Y334" i="4"/>
  <c r="Z334" i="4" s="1"/>
  <c r="Y218" i="4"/>
  <c r="Z218" i="4" s="1"/>
  <c r="Y107" i="4"/>
  <c r="Z107" i="4" s="1"/>
  <c r="X107" i="4"/>
  <c r="Y130" i="4"/>
  <c r="Z130" i="4" s="1"/>
  <c r="X130" i="4"/>
  <c r="Y402" i="4"/>
  <c r="Z402" i="4" s="1"/>
  <c r="Y250" i="4"/>
  <c r="Z250" i="4" s="1"/>
  <c r="Y164" i="4"/>
  <c r="Z164" i="4" s="1"/>
  <c r="W507" i="4"/>
  <c r="Y507" i="4"/>
  <c r="Z507" i="4" s="1"/>
  <c r="Y296" i="4"/>
  <c r="Z296" i="4" s="1"/>
  <c r="Y2" i="4"/>
  <c r="Z2" i="4" s="1"/>
  <c r="W94" i="4"/>
  <c r="Y94" i="4"/>
  <c r="Z94" i="4" s="1"/>
  <c r="W16" i="4"/>
  <c r="Y16" i="4"/>
  <c r="Z16" i="4" s="1"/>
  <c r="W64" i="4"/>
  <c r="Y64" i="4"/>
  <c r="Z64" i="4" s="1"/>
  <c r="W505" i="4"/>
  <c r="Y505" i="4"/>
  <c r="Z505" i="4" s="1"/>
  <c r="W522" i="4"/>
  <c r="Y522" i="4"/>
  <c r="Z522" i="4" s="1"/>
  <c r="Y354" i="4"/>
  <c r="Z354" i="4" s="1"/>
  <c r="X354" i="4"/>
  <c r="Y167" i="4"/>
  <c r="Z167" i="4" s="1"/>
  <c r="X167" i="4"/>
  <c r="X513" i="4"/>
  <c r="Y513" i="4"/>
  <c r="Z513" i="4" s="1"/>
  <c r="Y496" i="4"/>
  <c r="Z496" i="4" s="1"/>
  <c r="W496" i="4"/>
  <c r="Y51" i="4"/>
  <c r="Z51" i="4" s="1"/>
  <c r="W51" i="4"/>
  <c r="Y489" i="4"/>
  <c r="Z489" i="4" s="1"/>
  <c r="W489" i="4"/>
  <c r="Y525" i="4"/>
  <c r="Z525" i="4" s="1"/>
  <c r="W525" i="4"/>
  <c r="Y215" i="4"/>
  <c r="Z215" i="4" s="1"/>
  <c r="X215" i="4"/>
  <c r="Y18" i="4"/>
  <c r="Z18" i="4" s="1"/>
  <c r="X18" i="4"/>
  <c r="Y311" i="4"/>
  <c r="Z311" i="4" s="1"/>
  <c r="X311" i="4"/>
  <c r="Y461" i="4"/>
  <c r="Z461" i="4" s="1"/>
  <c r="X461" i="4"/>
  <c r="Y377" i="4"/>
  <c r="Z377" i="4" s="1"/>
  <c r="X377" i="4"/>
  <c r="Y479" i="4"/>
  <c r="Z479" i="4" s="1"/>
  <c r="X479" i="4"/>
  <c r="Y409" i="4"/>
  <c r="Z409" i="4" s="1"/>
  <c r="Y467" i="4"/>
  <c r="Z467" i="4" s="1"/>
  <c r="Y302" i="4"/>
  <c r="Z302" i="4" s="1"/>
  <c r="X302" i="4"/>
  <c r="Y326" i="4"/>
  <c r="Z326" i="4" s="1"/>
  <c r="X326" i="4"/>
  <c r="Y273" i="4"/>
  <c r="Z273" i="4" s="1"/>
  <c r="X273" i="4"/>
  <c r="Y306" i="4"/>
  <c r="Z306" i="4" s="1"/>
  <c r="X306" i="4"/>
  <c r="Y269" i="4"/>
  <c r="Z269" i="4" s="1"/>
  <c r="X269" i="4"/>
  <c r="Y142" i="4"/>
  <c r="Z142" i="4" s="1"/>
  <c r="X142" i="4"/>
  <c r="Y249" i="4"/>
  <c r="Z249" i="4" s="1"/>
  <c r="Y301" i="4"/>
  <c r="Z301" i="4" s="1"/>
  <c r="Y412" i="4"/>
  <c r="Z412" i="4" s="1"/>
  <c r="X412" i="4"/>
  <c r="Y220" i="4"/>
  <c r="Z220" i="4" s="1"/>
  <c r="X220" i="4"/>
  <c r="Y515" i="4"/>
  <c r="Z515" i="4" s="1"/>
  <c r="X515" i="4"/>
  <c r="W173" i="4"/>
  <c r="Y173" i="4"/>
  <c r="Z173" i="4" s="1"/>
  <c r="Y271" i="4"/>
  <c r="Z271" i="4" s="1"/>
  <c r="X271" i="4"/>
  <c r="Y243" i="4"/>
  <c r="Z243" i="4" s="1"/>
  <c r="Y277" i="4"/>
  <c r="Z277" i="4" s="1"/>
  <c r="Y198" i="4"/>
  <c r="Z198" i="4" s="1"/>
  <c r="X198" i="4"/>
  <c r="Y78" i="4"/>
  <c r="Z78" i="4" s="1"/>
  <c r="X78" i="4"/>
  <c r="Y258" i="4"/>
  <c r="Z258" i="4" s="1"/>
  <c r="X258" i="4"/>
  <c r="Y86" i="4"/>
  <c r="Z86" i="4" s="1"/>
  <c r="X86" i="4"/>
  <c r="Y163" i="4"/>
  <c r="Z163" i="4" s="1"/>
  <c r="X163" i="4"/>
  <c r="Y133" i="4"/>
  <c r="Z133" i="4" s="1"/>
  <c r="X133" i="4"/>
  <c r="Y237" i="4"/>
  <c r="Z237" i="4" s="1"/>
  <c r="X237" i="4"/>
  <c r="Y399" i="4"/>
  <c r="Z399" i="4" s="1"/>
  <c r="X52" i="4"/>
  <c r="Y52" i="4"/>
  <c r="Z52" i="4" s="1"/>
  <c r="Y97" i="4"/>
  <c r="Z97" i="4" s="1"/>
  <c r="Y79" i="4"/>
  <c r="Z79" i="4" s="1"/>
  <c r="W490" i="4"/>
  <c r="Y490" i="4"/>
  <c r="Z490" i="4" s="1"/>
  <c r="W501" i="4"/>
  <c r="Y501" i="4"/>
  <c r="Z501" i="4" s="1"/>
  <c r="W493" i="4"/>
  <c r="Y493" i="4"/>
  <c r="Z493" i="4" s="1"/>
  <c r="Y431" i="4"/>
  <c r="Z431" i="4" s="1"/>
  <c r="X431" i="4"/>
  <c r="Y101" i="4"/>
  <c r="Z101" i="4" s="1"/>
  <c r="X101" i="4"/>
  <c r="X119" i="4"/>
  <c r="Y119" i="4"/>
  <c r="Z119" i="4" s="1"/>
  <c r="Y20" i="4"/>
  <c r="Z20" i="4" s="1"/>
  <c r="W20" i="4"/>
  <c r="Y528" i="4"/>
  <c r="Z528" i="4" s="1"/>
  <c r="W528" i="4"/>
  <c r="Y511" i="4"/>
  <c r="Z511" i="4" s="1"/>
  <c r="W511" i="4"/>
  <c r="Y524" i="4"/>
  <c r="Z524" i="4" s="1"/>
  <c r="W524" i="4"/>
  <c r="Y59" i="4"/>
  <c r="Z59" i="4" s="1"/>
  <c r="Y23" i="4"/>
  <c r="Z23" i="4" s="1"/>
  <c r="Y332" i="4"/>
  <c r="Z332" i="4" s="1"/>
  <c r="Y226" i="4"/>
  <c r="Z226" i="4" s="1"/>
  <c r="Y160" i="4"/>
  <c r="Z160" i="4" s="1"/>
  <c r="Y143" i="4"/>
  <c r="Z143" i="4" s="1"/>
  <c r="Y504" i="4"/>
  <c r="Z504" i="4" s="1"/>
  <c r="Y9" i="4"/>
  <c r="Z9" i="4" s="1"/>
  <c r="Y104" i="4"/>
  <c r="Z104" i="4" s="1"/>
  <c r="Y510" i="4"/>
  <c r="Z510" i="4" s="1"/>
  <c r="Y4" i="4"/>
  <c r="Z4" i="4" s="1"/>
  <c r="Y40" i="4"/>
  <c r="Z40" i="4" s="1"/>
  <c r="Y446" i="4"/>
  <c r="Z446" i="4" s="1"/>
  <c r="X446" i="4"/>
  <c r="Y459" i="4"/>
  <c r="X459" i="4"/>
  <c r="Y476" i="4"/>
  <c r="Z476" i="4" s="1"/>
  <c r="Y362" i="4"/>
  <c r="Z362" i="4" s="1"/>
  <c r="Y418" i="4"/>
  <c r="Z418" i="4" s="1"/>
  <c r="Y318" i="4"/>
  <c r="Z318" i="4" s="1"/>
  <c r="Y371" i="4"/>
  <c r="Z371" i="4" s="1"/>
  <c r="Y411" i="4"/>
  <c r="Z411" i="4" s="1"/>
  <c r="X411" i="4"/>
  <c r="Y155" i="4"/>
  <c r="Z155" i="4" s="1"/>
  <c r="X155" i="4"/>
  <c r="Y272" i="4"/>
  <c r="Z272" i="4" s="1"/>
  <c r="X272" i="4"/>
  <c r="Y264" i="4"/>
  <c r="Z264" i="4" s="1"/>
  <c r="X264" i="4"/>
  <c r="Y183" i="4"/>
  <c r="Z183" i="4" s="1"/>
  <c r="X183" i="4"/>
  <c r="Y392" i="4"/>
  <c r="Z392" i="4" s="1"/>
  <c r="X392" i="4"/>
  <c r="Y251" i="4"/>
  <c r="Z251" i="4" s="1"/>
  <c r="X251" i="4"/>
  <c r="Y229" i="4"/>
  <c r="Z229" i="4" s="1"/>
  <c r="Y455" i="4"/>
  <c r="Z455" i="4" s="1"/>
  <c r="Y185" i="4"/>
  <c r="Z185" i="4" s="1"/>
  <c r="Y333" i="4"/>
  <c r="Z333" i="4" s="1"/>
  <c r="Y294" i="4"/>
  <c r="Z294" i="4" s="1"/>
  <c r="Y34" i="4"/>
  <c r="Z34" i="4" s="1"/>
  <c r="Y260" i="4"/>
  <c r="Z260" i="4" s="1"/>
  <c r="X260" i="4"/>
  <c r="Y255" i="4"/>
  <c r="Z255" i="4" s="1"/>
  <c r="Y225" i="4"/>
  <c r="Z225" i="4" s="1"/>
  <c r="Y71" i="4"/>
  <c r="Z71" i="4" s="1"/>
  <c r="W487" i="4"/>
  <c r="Y487" i="4"/>
  <c r="Z487" i="4" s="1"/>
  <c r="X44" i="4"/>
  <c r="Y44" i="4"/>
  <c r="Z44" i="4" s="1"/>
  <c r="Y38" i="4"/>
  <c r="Z38" i="4" s="1"/>
  <c r="Y43" i="4"/>
  <c r="Z43" i="4" s="1"/>
  <c r="Y30" i="4"/>
  <c r="Z30" i="4" s="1"/>
  <c r="X30" i="4"/>
  <c r="Y41" i="4"/>
  <c r="Z41" i="4" s="1"/>
  <c r="Y15" i="4"/>
  <c r="Z15" i="4" s="1"/>
  <c r="Y58" i="4"/>
  <c r="Z58" i="4" s="1"/>
  <c r="X125" i="4"/>
  <c r="Y125" i="4"/>
  <c r="Z125" i="4" s="1"/>
  <c r="Y491" i="4"/>
  <c r="Z491" i="4" s="1"/>
  <c r="W491" i="4"/>
  <c r="Y517" i="4"/>
  <c r="Z517" i="4" s="1"/>
  <c r="W517" i="4"/>
  <c r="Y46" i="4"/>
  <c r="Z46" i="4" s="1"/>
  <c r="W46" i="4"/>
  <c r="Y494" i="4"/>
  <c r="Z494" i="4" s="1"/>
  <c r="W494" i="4"/>
  <c r="Y495" i="4"/>
  <c r="Z495" i="4" s="1"/>
  <c r="X495" i="4"/>
  <c r="Y270" i="4"/>
  <c r="Z270" i="4" s="1"/>
  <c r="X270" i="4"/>
  <c r="Y6" i="4"/>
  <c r="Z6" i="4" s="1"/>
  <c r="X6" i="4"/>
  <c r="Y481" i="4"/>
  <c r="Z481" i="4" s="1"/>
  <c r="X481" i="4"/>
  <c r="Y470" i="4"/>
  <c r="Z470" i="4" s="1"/>
  <c r="X470" i="4"/>
  <c r="Y484" i="4"/>
  <c r="Z484" i="4" s="1"/>
  <c r="X484" i="4"/>
  <c r="Y482" i="4"/>
  <c r="Z482" i="4" s="1"/>
  <c r="Y416" i="4"/>
  <c r="Z416" i="4" s="1"/>
  <c r="Y382" i="4"/>
  <c r="Z382" i="4" s="1"/>
  <c r="X382" i="4"/>
  <c r="Y460" i="4"/>
  <c r="Z460" i="4" s="1"/>
  <c r="X460" i="4"/>
  <c r="Y266" i="4"/>
  <c r="Z266" i="4" s="1"/>
  <c r="X266" i="4"/>
  <c r="Y248" i="4"/>
  <c r="Z248" i="4" s="1"/>
  <c r="X248" i="4"/>
  <c r="Y256" i="4"/>
  <c r="Z256" i="4" s="1"/>
  <c r="X256" i="4"/>
  <c r="Y289" i="4"/>
  <c r="Z289" i="4" s="1"/>
  <c r="X289" i="4"/>
  <c r="Y310" i="4"/>
  <c r="Z310" i="4" s="1"/>
  <c r="X310" i="4"/>
  <c r="Y85" i="4"/>
  <c r="Z85" i="4" s="1"/>
  <c r="X85" i="4"/>
  <c r="Y349" i="4"/>
  <c r="Z349" i="4" s="1"/>
  <c r="Y379" i="4"/>
  <c r="Z379" i="4" s="1"/>
  <c r="Y234" i="4"/>
  <c r="Z234" i="4" s="1"/>
  <c r="X234" i="4"/>
  <c r="Y216" i="4"/>
  <c r="Z216" i="4" s="1"/>
  <c r="X216" i="4"/>
  <c r="Y209" i="4"/>
  <c r="Z209" i="4" s="1"/>
  <c r="X209" i="4"/>
  <c r="Y307" i="4"/>
  <c r="Z307" i="4" s="1"/>
  <c r="X307" i="4"/>
  <c r="Y316" i="4"/>
  <c r="Z316" i="4" s="1"/>
  <c r="X316" i="4"/>
  <c r="Y161" i="4"/>
  <c r="Z161" i="4" s="1"/>
  <c r="X161" i="4"/>
  <c r="Y358" i="4"/>
  <c r="Z358" i="4" s="1"/>
  <c r="X358" i="4"/>
  <c r="Y105" i="4"/>
  <c r="Z105" i="4" s="1"/>
  <c r="X105" i="4"/>
  <c r="Y179" i="4"/>
  <c r="Z179" i="4" s="1"/>
  <c r="X179" i="4"/>
  <c r="Y426" i="4"/>
  <c r="Z426" i="4" s="1"/>
  <c r="Y156" i="4"/>
  <c r="Z156" i="4" s="1"/>
  <c r="Y203" i="4"/>
  <c r="Z203" i="4" s="1"/>
  <c r="Y74" i="4"/>
  <c r="Z74" i="4" s="1"/>
  <c r="X170" i="4"/>
  <c r="Y170" i="4"/>
  <c r="Z170" i="4" s="1"/>
  <c r="X207" i="4"/>
  <c r="Y207" i="4"/>
  <c r="Z207" i="4" s="1"/>
  <c r="Y153" i="4"/>
  <c r="Z153" i="4" s="1"/>
  <c r="X153" i="4"/>
  <c r="W211" i="4"/>
  <c r="Y211" i="4"/>
  <c r="Z211" i="4" s="1"/>
  <c r="W17" i="4"/>
  <c r="Y17" i="4"/>
  <c r="Z17" i="4" s="1"/>
  <c r="W523" i="4"/>
  <c r="Y523" i="4"/>
  <c r="Z523" i="4" s="1"/>
  <c r="Y278" i="4"/>
  <c r="Z278" i="4" s="1"/>
  <c r="X278" i="4"/>
  <c r="Y369" i="4"/>
  <c r="Z369" i="4" s="1"/>
  <c r="X369" i="4"/>
  <c r="X516" i="4"/>
  <c r="Y516" i="4"/>
  <c r="Z516" i="4" s="1"/>
  <c r="Y526" i="4"/>
  <c r="Z526" i="4" s="1"/>
  <c r="W526" i="4"/>
  <c r="Y22" i="4"/>
  <c r="Z22" i="4" s="1"/>
  <c r="W22" i="4"/>
  <c r="Y70" i="4"/>
  <c r="Z70" i="4" s="1"/>
  <c r="Y128" i="4"/>
  <c r="Z128" i="4" s="1"/>
  <c r="Y111" i="4"/>
  <c r="Z111" i="4" s="1"/>
  <c r="Y314" i="4"/>
  <c r="Z314" i="4" s="1"/>
  <c r="Y63" i="4"/>
  <c r="Z63" i="4" s="1"/>
  <c r="Y114" i="4"/>
  <c r="Z114" i="4" s="1"/>
  <c r="Y82" i="4"/>
  <c r="Z82" i="4" s="1"/>
  <c r="Y7" i="4"/>
  <c r="Z7" i="4" s="1"/>
  <c r="W641" i="2"/>
  <c r="Y641" i="2"/>
  <c r="Z641" i="2" s="1"/>
  <c r="W598" i="2"/>
  <c r="Y598" i="2"/>
  <c r="Z598" i="2" s="1"/>
  <c r="Y653" i="2"/>
  <c r="Z653" i="2" s="1"/>
  <c r="W656" i="2"/>
  <c r="Y656" i="2"/>
  <c r="Z656" i="2" s="1"/>
  <c r="X637" i="2"/>
  <c r="Y637" i="2"/>
  <c r="Z637" i="2" s="1"/>
  <c r="Y655" i="2"/>
  <c r="Z655" i="2" s="1"/>
  <c r="Y628" i="2"/>
  <c r="Z628" i="2" s="1"/>
  <c r="W628" i="2"/>
  <c r="Y667" i="2"/>
  <c r="Z667" i="2" s="1"/>
  <c r="Y660" i="2"/>
  <c r="Y629" i="2"/>
  <c r="Z629" i="2" s="1"/>
  <c r="Y595" i="2"/>
  <c r="Z595" i="2" s="1"/>
  <c r="W595" i="2"/>
  <c r="Y577" i="2"/>
  <c r="Z577" i="2" s="1"/>
  <c r="Y613" i="2"/>
  <c r="Z613" i="2" s="1"/>
  <c r="W613" i="2"/>
  <c r="Y609" i="2"/>
  <c r="Z609" i="2" s="1"/>
  <c r="W609" i="2"/>
  <c r="W586" i="2"/>
  <c r="Y586" i="2"/>
  <c r="Z586" i="2" s="1"/>
  <c r="W527" i="2"/>
  <c r="Y527" i="2"/>
  <c r="Z527" i="2" s="1"/>
  <c r="Y515" i="2"/>
  <c r="Z515" i="2" s="1"/>
  <c r="W480" i="2"/>
  <c r="Y480" i="2"/>
  <c r="Z480" i="2" s="1"/>
  <c r="W464" i="2"/>
  <c r="Y464" i="2"/>
  <c r="Z464" i="2" s="1"/>
  <c r="X457" i="2"/>
  <c r="Y457" i="2"/>
  <c r="Z457" i="2" s="1"/>
  <c r="X388" i="2"/>
  <c r="Y388" i="2"/>
  <c r="Z388" i="2" s="1"/>
  <c r="X356" i="2"/>
  <c r="Y356" i="2"/>
  <c r="Z356" i="2" s="1"/>
  <c r="X470" i="2"/>
  <c r="Y470" i="2"/>
  <c r="Z470" i="2" s="1"/>
  <c r="X454" i="2"/>
  <c r="Y454" i="2"/>
  <c r="Z454" i="2" s="1"/>
  <c r="W673" i="2"/>
  <c r="Y673" i="2"/>
  <c r="Z673" i="2" s="1"/>
  <c r="W665" i="2"/>
  <c r="Y665" i="2"/>
  <c r="Z665" i="2" s="1"/>
  <c r="W654" i="2"/>
  <c r="Y654" i="2"/>
  <c r="Z654" i="2" s="1"/>
  <c r="X683" i="2"/>
  <c r="Y683" i="2"/>
  <c r="Z683" i="2" s="1"/>
  <c r="Y686" i="2"/>
  <c r="Z686" i="2" s="1"/>
  <c r="X686" i="2"/>
  <c r="Y645" i="2"/>
  <c r="Z645" i="2" s="1"/>
  <c r="X645" i="2"/>
  <c r="Y642" i="2"/>
  <c r="Z642" i="2" s="1"/>
  <c r="W600" i="2"/>
  <c r="Y600" i="2"/>
  <c r="Z600" i="2" s="1"/>
  <c r="Y626" i="2"/>
  <c r="Z626" i="2" s="1"/>
  <c r="W626" i="2"/>
  <c r="W615" i="2"/>
  <c r="Y615" i="2"/>
  <c r="Z615" i="2" s="1"/>
  <c r="Y681" i="2"/>
  <c r="Z681" i="2" s="1"/>
  <c r="X590" i="2"/>
  <c r="Y590" i="2"/>
  <c r="Z590" i="2" s="1"/>
  <c r="Y584" i="2"/>
  <c r="Z584" i="2" s="1"/>
  <c r="X584" i="2"/>
  <c r="W601" i="2"/>
  <c r="Y601" i="2"/>
  <c r="Z601" i="2" s="1"/>
  <c r="W587" i="2"/>
  <c r="Y587" i="2"/>
  <c r="Z587" i="2" s="1"/>
  <c r="Y550" i="2"/>
  <c r="Z550" i="2" s="1"/>
  <c r="W566" i="2"/>
  <c r="Y566" i="2"/>
  <c r="Z566" i="2" s="1"/>
  <c r="X541" i="2"/>
  <c r="Y541" i="2"/>
  <c r="Z541" i="2" s="1"/>
  <c r="Y511" i="2"/>
  <c r="Z511" i="2" s="1"/>
  <c r="Y507" i="2"/>
  <c r="Z507" i="2" s="1"/>
  <c r="Y487" i="2"/>
  <c r="Z487" i="2" s="1"/>
  <c r="X487" i="2"/>
  <c r="X477" i="2"/>
  <c r="Y477" i="2"/>
  <c r="Z477" i="2" s="1"/>
  <c r="X461" i="2"/>
  <c r="Y461" i="2"/>
  <c r="Z461" i="2" s="1"/>
  <c r="Y521" i="2"/>
  <c r="Z521" i="2" s="1"/>
  <c r="X484" i="2"/>
  <c r="Y484" i="2"/>
  <c r="Z484" i="2" s="1"/>
  <c r="X468" i="2"/>
  <c r="Y468" i="2"/>
  <c r="Z468" i="2" s="1"/>
  <c r="X452" i="2"/>
  <c r="Y452" i="2"/>
  <c r="Z452" i="2" s="1"/>
  <c r="X428" i="2"/>
  <c r="Y428" i="2"/>
  <c r="Z428" i="2" s="1"/>
  <c r="X396" i="2"/>
  <c r="Y396" i="2"/>
  <c r="Z396" i="2" s="1"/>
  <c r="X364" i="2"/>
  <c r="Y364" i="2"/>
  <c r="Z364" i="2" s="1"/>
  <c r="Y553" i="2"/>
  <c r="Z553" i="2" s="1"/>
  <c r="Y517" i="2"/>
  <c r="Z517" i="2" s="1"/>
  <c r="X443" i="2"/>
  <c r="Y443" i="2"/>
  <c r="Z443" i="2" s="1"/>
  <c r="Y422" i="2"/>
  <c r="Z422" i="2" s="1"/>
  <c r="X422" i="2"/>
  <c r="Y390" i="2"/>
  <c r="Z390" i="2" s="1"/>
  <c r="X390" i="2"/>
  <c r="Y358" i="2"/>
  <c r="Z358" i="2" s="1"/>
  <c r="X358" i="2"/>
  <c r="W339" i="2"/>
  <c r="Y339" i="2"/>
  <c r="Z339" i="2" s="1"/>
  <c r="Y555" i="2"/>
  <c r="Z555" i="2" s="1"/>
  <c r="Y492" i="2"/>
  <c r="Z492" i="2" s="1"/>
  <c r="Y435" i="2"/>
  <c r="Z435" i="2" s="1"/>
  <c r="Y432" i="2"/>
  <c r="Z432" i="2" s="1"/>
  <c r="Y400" i="2"/>
  <c r="Z400" i="2" s="1"/>
  <c r="Y368" i="2"/>
  <c r="Z368" i="2" s="1"/>
  <c r="W335" i="2"/>
  <c r="Y335" i="2"/>
  <c r="Z335" i="2" s="1"/>
  <c r="W327" i="2"/>
  <c r="Y327" i="2"/>
  <c r="Z327" i="2" s="1"/>
  <c r="W319" i="2"/>
  <c r="Y319" i="2"/>
  <c r="Z319" i="2" s="1"/>
  <c r="W311" i="2"/>
  <c r="Y311" i="2"/>
  <c r="Z311" i="2" s="1"/>
  <c r="W303" i="2"/>
  <c r="Y303" i="2"/>
  <c r="Z303" i="2" s="1"/>
  <c r="W295" i="2"/>
  <c r="Y295" i="2"/>
  <c r="Z295" i="2" s="1"/>
  <c r="Y375" i="2"/>
  <c r="Z375" i="2" s="1"/>
  <c r="Y355" i="2"/>
  <c r="Z355" i="2" s="1"/>
  <c r="Y352" i="2"/>
  <c r="Z352" i="2" s="1"/>
  <c r="Y434" i="2"/>
  <c r="Z434" i="2" s="1"/>
  <c r="X434" i="2"/>
  <c r="Y402" i="2"/>
  <c r="Z402" i="2" s="1"/>
  <c r="X402" i="2"/>
  <c r="Y370" i="2"/>
  <c r="Z370" i="2" s="1"/>
  <c r="X370" i="2"/>
  <c r="Y157" i="2"/>
  <c r="Z157" i="2" s="1"/>
  <c r="Y125" i="2"/>
  <c r="Z125" i="2" s="1"/>
  <c r="Y101" i="2"/>
  <c r="Z101" i="2" s="1"/>
  <c r="Y16" i="2"/>
  <c r="Z16" i="2" s="1"/>
  <c r="Y219" i="2"/>
  <c r="Z219" i="2" s="1"/>
  <c r="Y185" i="2"/>
  <c r="Z185" i="2" s="1"/>
  <c r="Y207" i="2"/>
  <c r="Z207" i="2" s="1"/>
  <c r="Y131" i="2"/>
  <c r="Z131" i="2" s="1"/>
  <c r="Y109" i="2"/>
  <c r="Z109" i="2" s="1"/>
  <c r="Y10" i="2"/>
  <c r="Z10" i="2" s="1"/>
  <c r="W671" i="2"/>
  <c r="Y671" i="2"/>
  <c r="Z671" i="2" s="1"/>
  <c r="Y646" i="2"/>
  <c r="Z646" i="2" s="1"/>
  <c r="X646" i="2"/>
  <c r="Y603" i="2"/>
  <c r="Z603" i="2" s="1"/>
  <c r="X603" i="2"/>
  <c r="X589" i="2"/>
  <c r="Y589" i="2"/>
  <c r="Z589" i="2" s="1"/>
  <c r="Y367" i="2"/>
  <c r="Z367" i="2" s="1"/>
  <c r="Y407" i="2"/>
  <c r="Z407" i="2" s="1"/>
  <c r="Y362" i="2"/>
  <c r="Z362" i="2" s="1"/>
  <c r="X362" i="2"/>
  <c r="Y159" i="2"/>
  <c r="Z159" i="2" s="1"/>
  <c r="X159" i="2"/>
  <c r="Y392" i="2"/>
  <c r="Z392" i="2" s="1"/>
  <c r="Y429" i="2"/>
  <c r="Z429" i="2" s="1"/>
  <c r="Y397" i="2"/>
  <c r="Z397" i="2" s="1"/>
  <c r="Y365" i="2"/>
  <c r="Z365" i="2" s="1"/>
  <c r="W2" i="2"/>
  <c r="Y139" i="2"/>
  <c r="Z139" i="2" s="1"/>
  <c r="Y117" i="2"/>
  <c r="Z117" i="2" s="1"/>
  <c r="Y210" i="2"/>
  <c r="Z210" i="2" s="1"/>
  <c r="W663" i="2"/>
  <c r="Y663" i="2"/>
  <c r="Z663" i="2" s="1"/>
  <c r="W652" i="2"/>
  <c r="Y652" i="2"/>
  <c r="Z652" i="2" s="1"/>
  <c r="W616" i="2"/>
  <c r="Y616" i="2"/>
  <c r="Z616" i="2" s="1"/>
  <c r="Y632" i="2"/>
  <c r="Z632" i="2" s="1"/>
  <c r="W632" i="2"/>
  <c r="X593" i="2"/>
  <c r="Y593" i="2"/>
  <c r="Z593" i="2" s="1"/>
  <c r="W599" i="2"/>
  <c r="Y599" i="2"/>
  <c r="Z599" i="2" s="1"/>
  <c r="W549" i="2"/>
  <c r="Y549" i="2"/>
  <c r="Z549" i="2" s="1"/>
  <c r="X605" i="2"/>
  <c r="Y605" i="2"/>
  <c r="Z605" i="2" s="1"/>
  <c r="Y583" i="2"/>
  <c r="Z583" i="2" s="1"/>
  <c r="W583" i="2"/>
  <c r="X448" i="2"/>
  <c r="Y448" i="2"/>
  <c r="Z448" i="2" s="1"/>
  <c r="Y499" i="2"/>
  <c r="Z499" i="2" s="1"/>
  <c r="X481" i="2"/>
  <c r="Y481" i="2"/>
  <c r="Z481" i="2" s="1"/>
  <c r="W472" i="2"/>
  <c r="Y472" i="2"/>
  <c r="Z472" i="2" s="1"/>
  <c r="X465" i="2"/>
  <c r="Y465" i="2"/>
  <c r="Z465" i="2" s="1"/>
  <c r="W456" i="2"/>
  <c r="Y456" i="2"/>
  <c r="Z456" i="2" s="1"/>
  <c r="X449" i="2"/>
  <c r="Y449" i="2"/>
  <c r="Z449" i="2" s="1"/>
  <c r="X436" i="2"/>
  <c r="Y436" i="2"/>
  <c r="Z436" i="2" s="1"/>
  <c r="X404" i="2"/>
  <c r="Y404" i="2"/>
  <c r="Z404" i="2" s="1"/>
  <c r="X372" i="2"/>
  <c r="Y372" i="2"/>
  <c r="Z372" i="2" s="1"/>
  <c r="W340" i="2"/>
  <c r="Y340" i="2"/>
  <c r="Z340" i="2" s="1"/>
  <c r="Y545" i="2"/>
  <c r="Z545" i="2" s="1"/>
  <c r="X478" i="2"/>
  <c r="Y478" i="2"/>
  <c r="Z478" i="2" s="1"/>
  <c r="X462" i="2"/>
  <c r="Y462" i="2"/>
  <c r="Z462" i="2" s="1"/>
  <c r="Y430" i="2"/>
  <c r="Z430" i="2" s="1"/>
  <c r="X430" i="2"/>
  <c r="Y398" i="2"/>
  <c r="Z398" i="2" s="1"/>
  <c r="X398" i="2"/>
  <c r="Y366" i="2"/>
  <c r="Z366" i="2" s="1"/>
  <c r="X366" i="2"/>
  <c r="Y410" i="2"/>
  <c r="Z410" i="2" s="1"/>
  <c r="X410" i="2"/>
  <c r="Y378" i="2"/>
  <c r="Z378" i="2" s="1"/>
  <c r="X378" i="2"/>
  <c r="Y346" i="2"/>
  <c r="Z346" i="2" s="1"/>
  <c r="X346" i="2"/>
  <c r="W333" i="2"/>
  <c r="Y333" i="2"/>
  <c r="Z333" i="2" s="1"/>
  <c r="W325" i="2"/>
  <c r="Y325" i="2"/>
  <c r="Z325" i="2" s="1"/>
  <c r="W317" i="2"/>
  <c r="Y317" i="2"/>
  <c r="Z317" i="2" s="1"/>
  <c r="W309" i="2"/>
  <c r="Y309" i="2"/>
  <c r="Z309" i="2" s="1"/>
  <c r="W301" i="2"/>
  <c r="Y301" i="2"/>
  <c r="Z301" i="2" s="1"/>
  <c r="W293" i="2"/>
  <c r="Y293" i="2"/>
  <c r="Z293" i="2" s="1"/>
  <c r="Y446" i="2"/>
  <c r="Z446" i="2" s="1"/>
  <c r="X446" i="2"/>
  <c r="Y431" i="2"/>
  <c r="Z431" i="2" s="1"/>
  <c r="Y399" i="2"/>
  <c r="Z399" i="2" s="1"/>
  <c r="W661" i="2"/>
  <c r="Y661" i="2"/>
  <c r="Z661" i="2" s="1"/>
  <c r="W647" i="2"/>
  <c r="Y647" i="2"/>
  <c r="Z647" i="2" s="1"/>
  <c r="Y679" i="2"/>
  <c r="Z679" i="2" s="1"/>
  <c r="X679" i="2"/>
  <c r="W639" i="2"/>
  <c r="Y639" i="2"/>
  <c r="Z639" i="2" s="1"/>
  <c r="X676" i="2"/>
  <c r="Y676" i="2"/>
  <c r="Z676" i="2" s="1"/>
  <c r="W643" i="2"/>
  <c r="Y643" i="2"/>
  <c r="Z643" i="2" s="1"/>
  <c r="Y635" i="2"/>
  <c r="Z635" i="2" s="1"/>
  <c r="X635" i="2"/>
  <c r="Y622" i="2"/>
  <c r="Z622" i="2" s="1"/>
  <c r="X614" i="2"/>
  <c r="Y614" i="2"/>
  <c r="Z614" i="2" s="1"/>
  <c r="X596" i="2"/>
  <c r="Y596" i="2"/>
  <c r="Z596" i="2" s="1"/>
  <c r="Y630" i="2"/>
  <c r="Z630" i="2" s="1"/>
  <c r="W630" i="2"/>
  <c r="Y621" i="2"/>
  <c r="Z621" i="2" s="1"/>
  <c r="W621" i="2"/>
  <c r="W612" i="2"/>
  <c r="Y612" i="2"/>
  <c r="Z612" i="2" s="1"/>
  <c r="W610" i="2"/>
  <c r="Y610" i="2"/>
  <c r="Z610" i="2" s="1"/>
  <c r="Y608" i="2"/>
  <c r="Z608" i="2" s="1"/>
  <c r="X608" i="2"/>
  <c r="W588" i="2"/>
  <c r="Y588" i="2"/>
  <c r="Z588" i="2" s="1"/>
  <c r="W585" i="2"/>
  <c r="Y585" i="2"/>
  <c r="Z585" i="2" s="1"/>
  <c r="X558" i="2"/>
  <c r="Y558" i="2"/>
  <c r="Z558" i="2" s="1"/>
  <c r="Y530" i="2"/>
  <c r="Z530" i="2" s="1"/>
  <c r="Y582" i="2"/>
  <c r="Z582" i="2" s="1"/>
  <c r="X539" i="2"/>
  <c r="Y539" i="2"/>
  <c r="Z539" i="2" s="1"/>
  <c r="W537" i="2"/>
  <c r="Y537" i="2"/>
  <c r="Z537" i="2" s="1"/>
  <c r="Y495" i="2"/>
  <c r="Z495" i="2" s="1"/>
  <c r="Y592" i="2"/>
  <c r="Z592" i="2" s="1"/>
  <c r="Y523" i="2"/>
  <c r="Z523" i="2" s="1"/>
  <c r="X485" i="2"/>
  <c r="Y485" i="2"/>
  <c r="Z485" i="2" s="1"/>
  <c r="X469" i="2"/>
  <c r="Y469" i="2"/>
  <c r="Z469" i="2" s="1"/>
  <c r="X453" i="2"/>
  <c r="Y453" i="2"/>
  <c r="Z453" i="2" s="1"/>
  <c r="X476" i="2"/>
  <c r="Y476" i="2"/>
  <c r="Z476" i="2" s="1"/>
  <c r="X460" i="2"/>
  <c r="Y460" i="2"/>
  <c r="Z460" i="2" s="1"/>
  <c r="X412" i="2"/>
  <c r="Y412" i="2"/>
  <c r="Z412" i="2" s="1"/>
  <c r="X380" i="2"/>
  <c r="Y380" i="2"/>
  <c r="Z380" i="2" s="1"/>
  <c r="X348" i="2"/>
  <c r="Y348" i="2"/>
  <c r="Z348" i="2" s="1"/>
  <c r="X338" i="2"/>
  <c r="Y338" i="2"/>
  <c r="Z338" i="2" s="1"/>
  <c r="Y438" i="2"/>
  <c r="Z438" i="2" s="1"/>
  <c r="X438" i="2"/>
  <c r="Y406" i="2"/>
  <c r="Z406" i="2" s="1"/>
  <c r="X406" i="2"/>
  <c r="Y374" i="2"/>
  <c r="Z374" i="2" s="1"/>
  <c r="X374" i="2"/>
  <c r="Y342" i="2"/>
  <c r="Z342" i="2" s="1"/>
  <c r="X342" i="2"/>
  <c r="Y497" i="2"/>
  <c r="Z497" i="2" s="1"/>
  <c r="W331" i="2"/>
  <c r="Y331" i="2"/>
  <c r="Z331" i="2" s="1"/>
  <c r="W323" i="2"/>
  <c r="Y323" i="2"/>
  <c r="Z323" i="2" s="1"/>
  <c r="W315" i="2"/>
  <c r="Y315" i="2"/>
  <c r="Z315" i="2" s="1"/>
  <c r="W307" i="2"/>
  <c r="Y307" i="2"/>
  <c r="Z307" i="2" s="1"/>
  <c r="W299" i="2"/>
  <c r="Y299" i="2"/>
  <c r="Z299" i="2" s="1"/>
  <c r="Y411" i="2"/>
  <c r="Z411" i="2" s="1"/>
  <c r="Y408" i="2"/>
  <c r="Z408" i="2" s="1"/>
  <c r="Y379" i="2"/>
  <c r="Z379" i="2" s="1"/>
  <c r="Y376" i="2"/>
  <c r="Z376" i="2" s="1"/>
  <c r="Y347" i="2"/>
  <c r="Z347" i="2" s="1"/>
  <c r="Y344" i="2"/>
  <c r="Z344" i="2" s="1"/>
  <c r="Y269" i="2"/>
  <c r="Z269" i="2" s="1"/>
  <c r="X269" i="2"/>
  <c r="Y419" i="2"/>
  <c r="Z419" i="2" s="1"/>
  <c r="Y416" i="2"/>
  <c r="Z416" i="2" s="1"/>
  <c r="Y394" i="2"/>
  <c r="Z394" i="2" s="1"/>
  <c r="X394" i="2"/>
  <c r="Y427" i="2"/>
  <c r="Z427" i="2" s="1"/>
  <c r="Y395" i="2"/>
  <c r="Z395" i="2" s="1"/>
  <c r="Y363" i="2"/>
  <c r="Z363" i="2" s="1"/>
  <c r="Y415" i="2"/>
  <c r="Z415" i="2" s="1"/>
  <c r="Y383" i="2"/>
  <c r="Z383" i="2" s="1"/>
  <c r="Y351" i="2"/>
  <c r="Z351" i="2" s="1"/>
  <c r="Y209" i="2"/>
  <c r="Z209" i="2" s="1"/>
  <c r="X209" i="2"/>
  <c r="Y360" i="2"/>
  <c r="Z360" i="2" s="1"/>
  <c r="Y154" i="2"/>
  <c r="Z154" i="2" s="1"/>
  <c r="Y123" i="2"/>
  <c r="Z123" i="2" s="1"/>
  <c r="Y187" i="2"/>
  <c r="Z187" i="2" s="1"/>
  <c r="Y133" i="2"/>
  <c r="Z133" i="2" s="1"/>
  <c r="Y107" i="2"/>
  <c r="Z107" i="2" s="1"/>
  <c r="X6" i="2"/>
  <c r="Y6" i="2"/>
  <c r="Z6" i="2" s="1"/>
  <c r="Y619" i="2"/>
  <c r="Z619" i="2" s="1"/>
  <c r="X619" i="2"/>
  <c r="Y620" i="2"/>
  <c r="Z620" i="2" s="1"/>
  <c r="Y611" i="2"/>
  <c r="Z611" i="2" s="1"/>
  <c r="W611" i="2"/>
  <c r="Y606" i="2"/>
  <c r="Z606" i="2" s="1"/>
  <c r="W606" i="2"/>
  <c r="Y529" i="2"/>
  <c r="Z529" i="2" s="1"/>
  <c r="X529" i="2"/>
  <c r="W597" i="2"/>
  <c r="Y597" i="2"/>
  <c r="Z597" i="2" s="1"/>
  <c r="Y519" i="2"/>
  <c r="Z519" i="2" s="1"/>
  <c r="X473" i="2"/>
  <c r="Y473" i="2"/>
  <c r="Z473" i="2" s="1"/>
  <c r="X444" i="2"/>
  <c r="Y444" i="2"/>
  <c r="Z444" i="2" s="1"/>
  <c r="X420" i="2"/>
  <c r="Y420" i="2"/>
  <c r="Z420" i="2" s="1"/>
  <c r="W437" i="2"/>
  <c r="Y437" i="2"/>
  <c r="Z437" i="2" s="1"/>
  <c r="Y414" i="2"/>
  <c r="Z414" i="2" s="1"/>
  <c r="X414" i="2"/>
  <c r="W405" i="2"/>
  <c r="Y405" i="2"/>
  <c r="Z405" i="2" s="1"/>
  <c r="Y382" i="2"/>
  <c r="Z382" i="2" s="1"/>
  <c r="X382" i="2"/>
  <c r="W373" i="2"/>
  <c r="Y373" i="2"/>
  <c r="Z373" i="2" s="1"/>
  <c r="Y350" i="2"/>
  <c r="Z350" i="2" s="1"/>
  <c r="X350" i="2"/>
  <c r="W341" i="2"/>
  <c r="Y341" i="2"/>
  <c r="Z341" i="2" s="1"/>
  <c r="W329" i="2"/>
  <c r="Y329" i="2"/>
  <c r="Z329" i="2" s="1"/>
  <c r="W321" i="2"/>
  <c r="Y321" i="2"/>
  <c r="Z321" i="2" s="1"/>
  <c r="W313" i="2"/>
  <c r="Y313" i="2"/>
  <c r="Z313" i="2" s="1"/>
  <c r="W305" i="2"/>
  <c r="Y305" i="2"/>
  <c r="Z305" i="2" s="1"/>
  <c r="W297" i="2"/>
  <c r="Y297" i="2"/>
  <c r="Z297" i="2" s="1"/>
  <c r="Y421" i="2"/>
  <c r="Z421" i="2" s="1"/>
  <c r="Y418" i="2"/>
  <c r="Z418" i="2" s="1"/>
  <c r="X418" i="2"/>
  <c r="Y389" i="2"/>
  <c r="Z389" i="2" s="1"/>
  <c r="Y386" i="2"/>
  <c r="Z386" i="2" s="1"/>
  <c r="X386" i="2"/>
  <c r="Y357" i="2"/>
  <c r="Z357" i="2" s="1"/>
  <c r="Y354" i="2"/>
  <c r="Z354" i="2" s="1"/>
  <c r="X354" i="2"/>
  <c r="Y509" i="2"/>
  <c r="Z509" i="2" s="1"/>
  <c r="Y426" i="2"/>
  <c r="Z426" i="2" s="1"/>
  <c r="X426" i="2"/>
  <c r="Y343" i="2"/>
  <c r="Z343" i="2" s="1"/>
  <c r="Y424" i="2"/>
  <c r="Z424" i="2" s="1"/>
  <c r="X8" i="2"/>
  <c r="Y8" i="2"/>
  <c r="Z8" i="2" s="1"/>
  <c r="Y220" i="2"/>
  <c r="Z220" i="2" s="1"/>
  <c r="Y115" i="2"/>
  <c r="Z115" i="2" s="1"/>
  <c r="X14" i="2"/>
  <c r="Y14" i="2"/>
  <c r="Z14" i="2" s="1"/>
  <c r="Y2" i="2"/>
  <c r="Z2" i="2" s="1"/>
  <c r="Z459" i="4" l="1"/>
  <c r="Z660" i="2"/>
</calcChain>
</file>

<file path=xl/sharedStrings.xml><?xml version="1.0" encoding="utf-8"?>
<sst xmlns="http://schemas.openxmlformats.org/spreadsheetml/2006/main" count="11880" uniqueCount="3041">
  <si>
    <t>Gene Symbol</t>
  </si>
  <si>
    <t>PINK1</t>
  </si>
  <si>
    <t>Accession</t>
  </si>
  <si>
    <t>Description</t>
  </si>
  <si>
    <t>Abundance: F19: Light, Sample, 1, n/a, n/a, n/a, n/a, Mock</t>
  </si>
  <si>
    <t>Abundance: F20: Medium, Sample, 2, n/a, n/a, n/a, n/a, Mock</t>
  </si>
  <si>
    <t>Abundance: F21: Heavy, Sample, 3, n/a, n/a, n/a, n/a, Mock</t>
  </si>
  <si>
    <t>Abundance: F19: Medium, Sample, 1, n/a, n/a, n/a, n/a, DMSO</t>
  </si>
  <si>
    <t>Abundance: F20: Heavy, Sample, 2, n/a, n/a, n/a, n/a, DMSO</t>
  </si>
  <si>
    <t>Abundance: F21: Light, Sample, 3, n/a, n/a, n/a, n/a, DMSO</t>
  </si>
  <si>
    <t>Abundance: F19: Heavy, Sample, 1, n/a, n/a, n/a, n/a, CCCP</t>
  </si>
  <si>
    <t>Abundance: F20: Light, Sample, 2, n/a, n/a, n/a, n/a, CCCP</t>
  </si>
  <si>
    <t>Abundance: F21: Medium, Sample, 3, n/a, n/a, n/a, n/a, CCCP</t>
  </si>
  <si>
    <t># AAs</t>
  </si>
  <si>
    <t>MW [kDa]</t>
  </si>
  <si>
    <t>DMSO light mock substracted F21</t>
  </si>
  <si>
    <t>DMSO medium mock substracted F 19</t>
  </si>
  <si>
    <t>DMSO heavy mock substracted F20</t>
  </si>
  <si>
    <t>Median DMSO normalized</t>
  </si>
  <si>
    <t>CCCP light mock substracted F20</t>
  </si>
  <si>
    <t>CCCP medium mock substracted F21</t>
  </si>
  <si>
    <t>CCCP heavy mock substracted F19</t>
  </si>
  <si>
    <t>Median CCCP normalized</t>
  </si>
  <si>
    <t>log2 DMSO median normalized</t>
  </si>
  <si>
    <t>log2 CCCP median normalized</t>
  </si>
  <si>
    <t>Ratio CCCP/DMSO</t>
  </si>
  <si>
    <t>log(2) Ratio CCCP/DMSO</t>
  </si>
  <si>
    <t>P-Value</t>
  </si>
  <si>
    <t>minus log(pValue)</t>
  </si>
  <si>
    <t>Biological Process</t>
  </si>
  <si>
    <t>Cellular Component</t>
  </si>
  <si>
    <t>Molecular Function</t>
  </si>
  <si>
    <t>Mitochondrial</t>
  </si>
  <si>
    <t>Reactome Pathways</t>
  </si>
  <si>
    <t>Abundance Ratio: (CCCP) / (Mock)</t>
  </si>
  <si>
    <t>Abundance Ratio: (Mock) / (DMSO)</t>
  </si>
  <si>
    <t>Abundance Ratio: (CCCP) / (DMSO)</t>
  </si>
  <si>
    <t>lokalisation</t>
  </si>
  <si>
    <t>RBMXL1</t>
  </si>
  <si>
    <t>Q96E39</t>
  </si>
  <si>
    <t xml:space="preserve">RNA binding motif protein, X-linked-like-1 </t>
  </si>
  <si>
    <t>RNA metabolism OR transcription;other metabolic processes;other biological processes</t>
  </si>
  <si>
    <t>nucleus</t>
  </si>
  <si>
    <t>nucleic acid binding activity</t>
  </si>
  <si>
    <t/>
  </si>
  <si>
    <t>N</t>
  </si>
  <si>
    <t>GPD2</t>
  </si>
  <si>
    <t>P43304</t>
  </si>
  <si>
    <t xml:space="preserve">Glycerol-3-phosphate dehydrogenase, mitochondrial </t>
  </si>
  <si>
    <t>other metabolic processes</t>
  </si>
  <si>
    <t>other membranes;mitochondrion;other cell component</t>
  </si>
  <si>
    <t>other molecular function</t>
  </si>
  <si>
    <t>Mitochondrial annotation</t>
  </si>
  <si>
    <t>Triglyceride catabolism; Synthesis of PA</t>
  </si>
  <si>
    <t>IM</t>
  </si>
  <si>
    <t>RPL3</t>
  </si>
  <si>
    <t>P39023</t>
  </si>
  <si>
    <t xml:space="preserve">60S ribosomal protein L3 </t>
  </si>
  <si>
    <t>cell organization and biogenesis;protein metabolism;other metabolic processes;other biological processes</t>
  </si>
  <si>
    <t>cytosol;translational apparatus;nucleus;other cell component</t>
  </si>
  <si>
    <t>nucleic acid binding activity;other molecular function</t>
  </si>
  <si>
    <t>Regulation of expression of SLITs and ROBOs; Major pathway of rRNA processing in the nucleolus and cytosol; SRP-dependent cotranslational protein targeting to membrane; L13a-mediated translational silencing of Ceruloplasmin expression; GTP hydrolysis and joining of the 60S ribosomal subunit; Response of EIF2AK4 (GCN2) to amino acid deficiency; Formation of a pool of free 40S subunits; Nonsense Mediated Decay (NMD) enhanced by the Exon Junction Complex (EJC); Viral mRNA Translation; Peptide chain elongation; Selenocysteine synthesis; Eukaryotic Translation Termination; Nonsense Mediated Decay (NMD) independent of the Exon Junction Complex (EJC)</t>
  </si>
  <si>
    <t>C</t>
  </si>
  <si>
    <t>RPS19</t>
  </si>
  <si>
    <t>P39019</t>
  </si>
  <si>
    <t xml:space="preserve">40S ribosomal protein S19 </t>
  </si>
  <si>
    <t>cell organization and biogenesis;protein metabolism;RNA metabolism OR transcription;other metabolic processes;stress response;developmental processes;other biological processes</t>
  </si>
  <si>
    <t>Regulation of expression of SLITs and ROBOs; Major pathway of rRNA processing in the nucleolus and cytosol; SRP-dependent cotranslational protein targeting to membrane; L13a-mediated translational silencing of Ceruloplasmin expression; Translation initiation complex formation; Formation of the ternary complex, and subsequently, the 43S complex; Ribosomal scanning and start codon recognition; GTP hydrolysis and joining of the 60S ribosomal subunit; Response of EIF2AK4 (GCN2) to amino acid deficiency; Formation of a pool of free 40S subunits; Nonsense Mediated Decay (NMD) enhanced by the Exon Junction Complex (EJC); Viral mRNA Translation; Peptide chain elongation; Selenocysteine synthesis; Eukaryotic Translation Termination; Nonsense Mediated Decay (NMD) independent of the Exon Junction Complex (EJC); SARS-CoV-2 modulates host translation machinery</t>
  </si>
  <si>
    <t>PRKDC</t>
  </si>
  <si>
    <t>P78527</t>
  </si>
  <si>
    <t xml:space="preserve">DNA-dependent protein kinase catalytic subunit </t>
  </si>
  <si>
    <t>cell cycle OR cell proliferation;cell organization and biogenesis;protein metabolism;DNA metabolism;RNA metabolism OR transcription;other metabolic processes;stress response;developmental processes;signal transduction;other biological processes</t>
  </si>
  <si>
    <t>cytosol;nucleus;other cell component</t>
  </si>
  <si>
    <t>nucleic acid binding activity;kinase activity;other molecular function</t>
  </si>
  <si>
    <t>E3 ubiquitin ligases ubiquitinate target proteins; Nonhomologous End-Joining (NHEJ); Cytosolic sensors of pathogen-associated DNA ; IRF3-mediated induction of type I IFN</t>
  </si>
  <si>
    <t>RAB10</t>
  </si>
  <si>
    <t>P61026</t>
  </si>
  <si>
    <t xml:space="preserve">Ras-related protein Rab-10 </t>
  </si>
  <si>
    <t>cell cycle OR cell proliferation;cell organization and biogenesis;transport;developmental processes;other biological processes</t>
  </si>
  <si>
    <t>plasma membrane;other membranes;cytosol;cytoskeleton;ER/Golgi;other cytoplasmic organelle;other cell component</t>
  </si>
  <si>
    <t>cytoskeletal activity;other molecular function</t>
  </si>
  <si>
    <t>Translocation of SLC2A4 (GLUT4) to the plasma membrane; Neutrophil degranulation; RAB GEFs exchange GTP for GDP on RABs; RAB geranylgeranylation</t>
  </si>
  <si>
    <t>other</t>
  </si>
  <si>
    <t>HSPA7</t>
  </si>
  <si>
    <t>P48741</t>
  </si>
  <si>
    <t xml:space="preserve">Putative heat shock 70 kDa protein 7 </t>
  </si>
  <si>
    <t>stress response;transport;other biological processes</t>
  </si>
  <si>
    <t>plasma membrane;other membranes;cytosol;nucleus;other cell component</t>
  </si>
  <si>
    <t>Regulation of HSF1-mediated heat shock response</t>
  </si>
  <si>
    <t>RPL9; RPL9P7; RPL9P8; RPL9P9</t>
  </si>
  <si>
    <t>P32969</t>
  </si>
  <si>
    <t xml:space="preserve">60S ribosomal protein L9 </t>
  </si>
  <si>
    <t>protein metabolism;other metabolic processes</t>
  </si>
  <si>
    <t>cytosol;translational apparatus</t>
  </si>
  <si>
    <t>TOMM40</t>
  </si>
  <si>
    <t>O96008</t>
  </si>
  <si>
    <t xml:space="preserve">Mitochondrial import receptor subunit TOM40 homolog </t>
  </si>
  <si>
    <t>cell organization and biogenesis;transport</t>
  </si>
  <si>
    <t>other membranes;cytosol;mitochondrion;other cell component</t>
  </si>
  <si>
    <t>transporter activity</t>
  </si>
  <si>
    <t>Mitochondrial protein import; PINK1-PRKN Mediated Mitophagy</t>
  </si>
  <si>
    <t>OM</t>
  </si>
  <si>
    <t>EMD</t>
  </si>
  <si>
    <t>P50402</t>
  </si>
  <si>
    <t xml:space="preserve">Emerin </t>
  </si>
  <si>
    <t>cell organization and biogenesis;other biological processes</t>
  </si>
  <si>
    <t>other membranes;cytosol;cytoskeleton;ER/Golgi;nucleus;other cell component</t>
  </si>
  <si>
    <t>cytoskeletal activity</t>
  </si>
  <si>
    <t>RAC1 GTPase cycle; RHOG GTPase cycle; RAC2 GTPase cycle; RHOD GTPase cycle; Initiation of Nuclear Envelope (NE) Reformation; Depolymerisation of the Nuclear Lamina; RAC3 GTPase cycle; Insertion of tail-anchored proteins into the endoplasmic reticulum membrane</t>
  </si>
  <si>
    <t>EIF4A2</t>
  </si>
  <si>
    <t>Q14240</t>
  </si>
  <si>
    <t xml:space="preserve">Eukaryotic initiation factor 4A-II </t>
  </si>
  <si>
    <t>protein metabolism;other metabolic processes;other biological processes</t>
  </si>
  <si>
    <t>cytosol;translational apparatus;other cell component</t>
  </si>
  <si>
    <t>ISG15 antiviral mechanism; L13a-mediated translational silencing of Ceruloplasmin expression; Translation initiation complex formation; Ribosomal scanning and start codon recognition; GTP hydrolysis and joining of the 60S ribosomal subunit; Deadenylation of mRNA</t>
  </si>
  <si>
    <t>PAICS</t>
  </si>
  <si>
    <t>P22234</t>
  </si>
  <si>
    <t xml:space="preserve">Bifunctional phosphoribosylaminoimidazole carboxylase/phosphoribosylaminoimidazole succinocarboxamide synthetase </t>
  </si>
  <si>
    <t>cytosol;other cell component</t>
  </si>
  <si>
    <t>Purine ribonucleoside monophosphate biosynthesis</t>
  </si>
  <si>
    <t>RPS15A</t>
  </si>
  <si>
    <t>P62244</t>
  </si>
  <si>
    <t xml:space="preserve">40S ribosomal protein S15a </t>
  </si>
  <si>
    <t>Major pathway of rRNA processing in the nucleolus and cytosol; Regulation of expression of SLITs and ROBOs;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SRP-dependent cotranslational protein targeting to membrane; SARS-CoV-2 modulates host translation machinery; Nonsense Mediated Decay (NMD) enhanced by the Exon Junction Complex (EJC); Viral mRNA Translation; Response of EIF2AK4 (GCN2) to amino acid deficiency; Peptide chain elongation; Selenocysteine synthesis; Eukaryotic Translation Termination; Nonsense Mediated Decay (NMD) independent of the Exon Junction Complex (EJC)</t>
  </si>
  <si>
    <t>SRSF4</t>
  </si>
  <si>
    <t>Q08170</t>
  </si>
  <si>
    <t xml:space="preserve">Serine/arginine-rich splicing factor 4 </t>
  </si>
  <si>
    <t>mRNA Splicing - Major Pathway; Transport of Mature mRNA derived from an Intron-Containing Transcript; mRNA 3'-end processing; RNA Polymerase II Transcription Termination</t>
  </si>
  <si>
    <t>SRSF6</t>
  </si>
  <si>
    <t>Q13247</t>
  </si>
  <si>
    <t xml:space="preserve">Serine/arginine-rich splicing factor 6 </t>
  </si>
  <si>
    <t>cell organization and biogenesis;RNA metabolism OR transcription;other metabolic processes;other biological processes</t>
  </si>
  <si>
    <t>Transport of Mature mRNA derived from an Intron-Containing Transcript; mRNA 3'-end processing; RNA Polymerase II Transcription Termination; mRNA Splicing - Major Pathway; mRNA Splicing - Minor Pathway</t>
  </si>
  <si>
    <t>RPL5</t>
  </si>
  <si>
    <t>P46777</t>
  </si>
  <si>
    <t xml:space="preserve">60S ribosomal protein L5 </t>
  </si>
  <si>
    <t>cell organization and biogenesis;protein metabolism;RNA metabolism OR transcription;other metabolic processes;other biological processes</t>
  </si>
  <si>
    <t>cytosol;ER/Golgi;translational apparatus;nucleus;other cell component</t>
  </si>
  <si>
    <t>enzyme regulator activity;nucleic acid binding activity;other molecular function</t>
  </si>
  <si>
    <t>Major pathway of rRNA processing in the nucleolus and cytosol; Regulation of expression of SLITs and ROBOs; L13a-mediated translational silencing of Ceruloplasmin expression; Formation of a pool of free 40S subunits; GTP hydrolysis and joining of the 60S ribosomal subunit; SRP-dependent cotranslational protein targeting to membrane; Nonsense Mediated Decay (NMD) enhanced by the Exon Junction Complex (EJC); Viral mRNA Translation; Response of EIF2AK4 (GCN2) to amino acid deficiency; Peptide chain elongation; Selenocysteine synthesis; Eukaryotic Translation Termination; Nonsense Mediated Decay (NMD) independent of the Exon Junction Complex (EJC)</t>
  </si>
  <si>
    <t>ISG15</t>
  </si>
  <si>
    <t>P05161</t>
  </si>
  <si>
    <t xml:space="preserve">Ubiquitin-like protein ISG15 </t>
  </si>
  <si>
    <t>protein metabolism;other metabolic processes;stress response;signal transduction;other biological processes</t>
  </si>
  <si>
    <t>non-structural extracellular;cytosol;translational apparatus;nucleus;other cell component</t>
  </si>
  <si>
    <t>signal transduction activity or receptor binding;other molecular function</t>
  </si>
  <si>
    <t>ISG15 antiviral mechanism; SARS-CoV-2 activates/modulates innate and adaptive immune responses; Interferon alpha/beta signaling; NS1 Mediated Effects on Host Pathways; Termination of translesion DNA synthesis; Negative regulators of DDX58/IFIH1 signaling</t>
  </si>
  <si>
    <t>ACLY</t>
  </si>
  <si>
    <t>P53396</t>
  </si>
  <si>
    <t xml:space="preserve">ATP-citrate synthase </t>
  </si>
  <si>
    <t>non-structural extracellular;plasma membrane;other membranes;cytosol;nucleus;other cytoplasmic organelle;other cell component</t>
  </si>
  <si>
    <t>Neutrophil degranulation; ChREBP activates metabolic gene expression; Fatty acyl-CoA biosynthesis</t>
  </si>
  <si>
    <t>STOM</t>
  </si>
  <si>
    <t>P27105</t>
  </si>
  <si>
    <t xml:space="preserve">Stomatin </t>
  </si>
  <si>
    <t>other biological processes</t>
  </si>
  <si>
    <t>plasma membrane;other membranes;cytoskeleton;mitochondrion;ER/Golgi;other cytoplasmic organelle;other cell component</t>
  </si>
  <si>
    <t>Neutrophil degranulation; RHOA GTPase cycle; RHOC GTPase cycle; CDC42 GTPase cycle; RHOQ GTPase cycle; RHOB GTPase cycle; RHOJ GTPase cycle; RHOH GTPase cycle; Stimuli-sensing channels</t>
  </si>
  <si>
    <t>Other</t>
  </si>
  <si>
    <t>RPS4X</t>
  </si>
  <si>
    <t>P62701</t>
  </si>
  <si>
    <t xml:space="preserve">40S ribosomal protein S4, X isoform </t>
  </si>
  <si>
    <t>AHNAK</t>
  </si>
  <si>
    <t>Q09666</t>
  </si>
  <si>
    <t xml:space="preserve">Neuroblast differentiation-associated protein AHNAK </t>
  </si>
  <si>
    <t>non-structural extracellular;plasma membrane;other membranes;cytosol;cytoskeleton;nucleus;other cell component</t>
  </si>
  <si>
    <t>RPLP0P6</t>
  </si>
  <si>
    <t>Q8NHW5</t>
  </si>
  <si>
    <t xml:space="preserve">60S acidic ribosomal protein P0-like </t>
  </si>
  <si>
    <t>cell organization and biogenesis;protein metabolism;other metabolic processes</t>
  </si>
  <si>
    <t>MCM5</t>
  </si>
  <si>
    <t>P33992</t>
  </si>
  <si>
    <t xml:space="preserve">DNA replication licensing factor MCM5 </t>
  </si>
  <si>
    <t>cell cycle OR cell proliferation;cell organization and biogenesis;DNA metabolism;other metabolic processes;stress response</t>
  </si>
  <si>
    <t>Orc1 removal from chromatin; Assembly of the pre-replicative complex; Activation of ATR in response to replication stress; Activation of the pre-replicative complex; Unwinding of DNA</t>
  </si>
  <si>
    <t>TUBB4A</t>
  </si>
  <si>
    <t>P04350</t>
  </si>
  <si>
    <t xml:space="preserve">Tubulin beta-4A chain </t>
  </si>
  <si>
    <t>cell cycle OR cell proliferation;cell organization and biogenesis;other biological processes</t>
  </si>
  <si>
    <t>cytosol;cytoskeleton;other cell component</t>
  </si>
  <si>
    <t>Recycling pathway of L1; COPI-dependent Golgi-to-ER retrograde traffic; Separation of Sister Chromatids; The role of GTSE1 in G2/M progression after G2 checkpoint; Translocation of SLC2A4 (GLUT4) to the plasma membrane; Microtubule-dependent trafficking of connexons from Golgi to the plasma membrane; Gap junction assembly; MHC class II antigen presentation; Resolution of Sister Chromatid Cohesion; HSP90 chaperone cycle for steroid hormone receptors (SHR) in the presence of ligand; Recruitment of NuMA to mitotic centrosomes; Formation of tubulin folding intermediates by CCT/TriC; Post-chaperonin tubulin folding pathway; RHO GTPases activate IQGAPs; RHO GTPases Activate Formins; COPI-mediated anterograde transport; COPI-independent Golgi-to-ER retrograde traffic; Carboxyterminal post-translational modifications of tubulin; HCMV Early Events; Assembly and cell surface presentation of NMDA receptors; Activation of AMPK downstream of NMDARs; Aggrephagy; EML4 and NUDC in mitotic spindle formation; Sealing of the nuclear envelope (NE) by ESCRT-III; Kinesins; Regulation of PLK1 Activity at G2/M Transition; Loss of Nlp from mitotic centrosomes; Recruitment of mitotic centrosome proteins and complexes; Anchoring of the basal body to the plasma membrane; AURKA Activation by TPX2; Intraflagellar transport; Prefoldin mediated transfer of substrate  to CCT/TriC; Hedgehog 'off' state</t>
  </si>
  <si>
    <t>RPL8</t>
  </si>
  <si>
    <t>P62917</t>
  </si>
  <si>
    <t xml:space="preserve">60S ribosomal protein L8 </t>
  </si>
  <si>
    <t>HSP90AA1</t>
  </si>
  <si>
    <t>P07900</t>
  </si>
  <si>
    <t xml:space="preserve">Heat shock protein HSP 90-alpha </t>
  </si>
  <si>
    <t>cell organization and biogenesis;protein metabolism;DNA metabolism;other metabolic processes;stress response;transport;developmental processes;other biological processes</t>
  </si>
  <si>
    <t>non-structural extracellular;plasma membrane;other membranes;cytosol;mitochondrion;nucleus;other cytoplasmic organelle;other cell component</t>
  </si>
  <si>
    <t>enzyme regulator activity;cytoskeletal activity;other molecular function</t>
  </si>
  <si>
    <t>Regulation of actin dynamics for phagocytic cup formation; The role of GTSE1 in G2/M progression after G2 checkpoint; HSP90 chaperone cycle for steroid hormone receptors (SHR) in the presence of ligand; Recruitment of NuMA to mitotic centrosomes; Aggrephagy; Regulation of PLK1 Activity at G2/M Transition; Loss of Nlp from mitotic centrosomes; Recruitment of mitotic centrosome proteins and complexes; Anchoring of the basal body to the plasma membrane; AURKA Activation by TPX2; Extra-nuclear estrogen signaling; Neutrophil degranulation; Potential therapeutics for SARS; SARS-CoV-2 activates/modulates innate and adaptive immune responses; VEGFR2 mediated vascular permeability; Estrogen-dependent gene expression; Regulation of necroptotic cell death; Interleukin-4 and Interleukin-13 signaling; Sema3A PAK dependent Axon repulsion; vRNP Assembly; Downregulation of ERBB2 signaling; Signaling by ERBB2 KD Mutants; Signaling by ERBB2 TMD/JMD mutants; DDX58/IFIH1-mediated induction of interferon-alpha/beta; PIWI-interacting RNA (piRNA) biogenesis; RHOBTB2 GTPase cycle; Chaperone Mediated Autophagy; HSF1 activation; Attenuation phase; eNOS activation; Tetrahydrobiopterin (BH4) synthesis, recycling, salvage and regulation; Constitutive Signaling by Ligand-Responsive EGFR Cancer Variants; Constitutive Signaling by EGFRvIII; Signaling by ERBB2 ECD mutants; Uptake and function of diphtheria toxin; Constitutive Signaling by Overexpressed ERBB2; Scavenging by Class F Receptors; Drug-mediated inhibition of ERBB2 signaling; Resistance of ERBB2 KD mutants to trastuzumab; Resistance of ERBB2 KD mutants to sapitinib; Resistance of ERBB2 KD mutants to tesevatinib; Resistance of ERBB2 KD mutants to neratinib; Resistance of ERBB2 KD mutants to osimertinib; Resistance of ERBB2 KD mutants to afatinib; Resistance of ERBB2 KD mutants to AEE788; Resistance of ERBB2 KD mutants to lapatinib; Drug resistance in ERBB2 TMD/JMD mutants</t>
  </si>
  <si>
    <t>ALDH3A2</t>
  </si>
  <si>
    <t>P51648</t>
  </si>
  <si>
    <t xml:space="preserve">Aldehyde dehydrogenase family 3 member A2 </t>
  </si>
  <si>
    <t>other metabolic processes;developmental processes;other biological processes</t>
  </si>
  <si>
    <t>other membranes;cytosol;ER/Golgi;other cytoplasmic organelle;other cell component</t>
  </si>
  <si>
    <t>RND1 GTPase cycle; RND2 GTPase cycle</t>
  </si>
  <si>
    <t>EEF1A1P5</t>
  </si>
  <si>
    <t>Q5VTE0</t>
  </si>
  <si>
    <t xml:space="preserve">Putative elongation factor 1-alpha-like 3 </t>
  </si>
  <si>
    <t>other cell component</t>
  </si>
  <si>
    <t>Eukaryotic Translation Elongation</t>
  </si>
  <si>
    <t>CCT6B</t>
  </si>
  <si>
    <t>Q92526</t>
  </si>
  <si>
    <t xml:space="preserve">T-complex protein 1 subunit zeta-2 </t>
  </si>
  <si>
    <t>transport;other biological processes</t>
  </si>
  <si>
    <t>cytosol</t>
  </si>
  <si>
    <t>Association of TriC/CCT with target proteins during biosynthesis; Cooperation of PDCL (PhLP1) and TRiC/CCT in G-protein beta folding; Formation of tubulin folding intermediates by CCT/TriC; Prefoldin mediated transfer of substrate  to CCT/TriC; Folding of actin by CCT/TriC</t>
  </si>
  <si>
    <t>RPS4Y1</t>
  </si>
  <si>
    <t>P22090</t>
  </si>
  <si>
    <t xml:space="preserve">40S ribosomal protein S4, Y isoform 1 </t>
  </si>
  <si>
    <t>NUP155</t>
  </si>
  <si>
    <t>O75694</t>
  </si>
  <si>
    <t xml:space="preserve">Nuclear pore complex protein Nup155 </t>
  </si>
  <si>
    <t>cell-cell signaling;cell organization and biogenesis;other metabolic processes;transport;other biological processes</t>
  </si>
  <si>
    <t>other membranes;cytosol;nucleus</t>
  </si>
  <si>
    <t>HCMV Early Events; Transport of Mature mRNA derived from an Intron-Containing Transcript; SARS-CoV-2 activates/modulates innate and adaptive immune responses; HCMV Late Events; Transcriptional regulation by small RNAs; Vpr-mediated nuclear import of PICs; ISG15 antiviral mechanism; Transport of the SLBP independent Mature mRNA; Transport of the SLBP Dependant Mature mRNA; Transport of Mature mRNA Derived from an Intronless Transcript; Rev-mediated nuclear export of HIV RNA; Transport of Ribonucleoproteins into the Host Nucleus; NS1 Mediated Effects on Host Pathways; Viral Messenger RNA Synthesis; NEP/NS2 Interacts with the Cellular Export Machinery; Regulation of Glucokinase by Glucokinase Regulatory Protein; Nuclear import of Rev protein;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SUMOylation of DNA replication proteins; Defective TPR may confer susceptibility towards thyroid papillary carcinoma (TPC); tRNA processing in the nucleus; Postmitotic nuclear pore complex (NPC) reformation</t>
  </si>
  <si>
    <t>ANXA1</t>
  </si>
  <si>
    <t>P04083</t>
  </si>
  <si>
    <t xml:space="preserve">Annexin A1 </t>
  </si>
  <si>
    <t>cell-cell signaling;cell organization and biogenesis;protein metabolism;other metabolic processes;stress response;transport;developmental processes;signal transduction;other biological processes</t>
  </si>
  <si>
    <t>non-structural extracellular;plasma membrane;other membranes;cytosol;cytoskeleton;nucleus;other cytoplasmic organelle;other cell component</t>
  </si>
  <si>
    <t>signal transduction activity or receptor binding;enzyme regulator activity;other molecular function</t>
  </si>
  <si>
    <t>G alpha (q) signalling events; G alpha (i) signalling events; Interleukin-4 and Interleukin-13 signaling; Smooth Muscle Contraction; Formyl peptide receptors bind formyl peptides and many other ligands</t>
  </si>
  <si>
    <t>ANXA2</t>
  </si>
  <si>
    <t>P07355</t>
  </si>
  <si>
    <t xml:space="preserve">Annexin A2 </t>
  </si>
  <si>
    <t>cell organization and biogenesis;transport;developmental processes;other biological processes</t>
  </si>
  <si>
    <t>non-structural extracellular;extracellular matrix;plasma membrane;other membranes;other cytoplasmic organelle;other cell component</t>
  </si>
  <si>
    <t>transporter activity;enzyme regulator activity;cytoskeletal activity;other molecular function</t>
  </si>
  <si>
    <t>Neutrophil degranulation; Smooth Muscle Contraction; Gene and protein expression by JAK-STAT signaling after Interleukin-12 stimulation; Dissolution of Fibrin Clot</t>
  </si>
  <si>
    <t>ANXA2P2</t>
  </si>
  <si>
    <t>A6NMY6</t>
  </si>
  <si>
    <t xml:space="preserve">Putative annexin A2-like protein </t>
  </si>
  <si>
    <t>non-structural extracellular;extracellular matrix;plasma membrane;other membranes;nucleus;other cell component</t>
  </si>
  <si>
    <t>CDK1</t>
  </si>
  <si>
    <t>P06493</t>
  </si>
  <si>
    <t xml:space="preserve">Cyclin-dependent kinase 1 </t>
  </si>
  <si>
    <t>cell cycle OR cell proliferation;cell organization and biogenesis;protein metabolism;DNA metabolism;other metabolic processes;stress response;developmental processes;signal transduction;other biological processes</t>
  </si>
  <si>
    <t>other membranes;cytosol;cytoskeleton;mitochondrion;ER/Golgi;nucleus;other cell component</t>
  </si>
  <si>
    <t>kinase activity;other molecular function</t>
  </si>
  <si>
    <t>The role of GTSE1 in G2/M progression after G2 checkpoint; Resolution of Sister Chromatid Cohesion; Recruitment of NuMA to mitotic centrosomes; Regulation of PLK1 Activity at G2/M Transition; Loss of Nlp from mitotic centrosomes; Recruitment of mitotic centrosome proteins and complexes; Anchoring of the basal body to the plasma membrane; AURKA Activation by TPX2; Cdc20:Phospho-APC/C mediated degradation of Cyclin A; MAPK6/MAPK4 signaling; Condensation of Prophase Chromosomes; Nuclear Pore Complex (NPC) Disassembly; Regulation of TP53 Degradation; APC/C:Cdc20 mediated degradation of Cyclin B; Phosphorylation of the APC/C; Chk1/Chk2(Cds1) mediated inactivation of Cyclin B:Cdk1 complex; TP53 Regulates Transcription of Genes Involved in G2 Cell Cycle Arrest; Transcriptional regulation by RUNX2; Ovarian tumor domain proteases; MASTL Facilitates Mitotic Progression; E2F-enabled inhibition of pre-replication complex formation; MAPK3 (ERK1) activation; Golgi Cisternae Pericentriolar Stack Reorganization; G1/S-Specific Transcription; Initiation of Nuclear Envelope (NE) Reformation; Condensation of Prometaphase Chromosomes; Activation of NIMA Kinases NEK9, NEK6, NEK7; G2/M DNA replication checkpoint; Depolymerisation of the Nuclear Lamina; Transcription of E2F targets under negative control by p107 (RBL1) and p130 (RBL2) in complex with HDAC1; Phosphorylation of proteins involved in the G2/M transition by Cyclin A:Cdc2 complexes; Phosphorylation of Emi1</t>
  </si>
  <si>
    <t>MA</t>
  </si>
  <si>
    <t>TFRC</t>
  </si>
  <si>
    <t>P02786</t>
  </si>
  <si>
    <t xml:space="preserve">Transferrin receptor protein 1 </t>
  </si>
  <si>
    <t>stress response;transport;developmental processes;signal transduction;other biological processes</t>
  </si>
  <si>
    <t>non-structural extracellular;plasma membrane;other membranes;mitochondrion;nucleus;other cytoplasmic organelle;other cell component</t>
  </si>
  <si>
    <t>RHOA GTPase cycle; RHOG GTPase cycle; RAC2 GTPase cycle; RAC3 GTPase cycle; RHOC GTPase cycle; RND2 GTPase cycle; CDC42 GTPase cycle; RAC1 GTPase cycle; RHOQ GTPase cycle; RHOB GTPase cycle; RHOJ GTPase cycle; Golgi Associated Vesicle Biogenesis; RND1 GTPase cycle; Cargo recognition for clathrin-mediated endocytosis; Transferrin endocytosis and recycling; RHOH GTPase cycle</t>
  </si>
  <si>
    <t>ARF1</t>
  </si>
  <si>
    <t>P84077</t>
  </si>
  <si>
    <t xml:space="preserve">ADP-ribosylation factor 1 </t>
  </si>
  <si>
    <t>cell cycle OR cell proliferation;cell organization and biogenesis;transport;other biological processes</t>
  </si>
  <si>
    <t>plasma membrane;other membranes;cytosol;cytoskeleton;ER/Golgi;other cell component</t>
  </si>
  <si>
    <t>COPI-dependent Golgi-to-ER retrograde traffic; MHC class II antigen presentation; COPI-mediated anterograde transport; Synthesis of PIPs at the plasma membrane; Nef Mediated CD4 Down-regulation; Intra-Golgi traffic; Gene and protein expression by JAK-STAT signaling after Interleukin-12 stimulation; Lysosome Vesicle Biogenesis; Golgi Associated Vesicle Biogenesis; Synthesis of PIPs at the Golgi membrane</t>
  </si>
  <si>
    <t>ARF3</t>
  </si>
  <si>
    <t>P61204</t>
  </si>
  <si>
    <t xml:space="preserve">ADP-ribosylation factor 3 </t>
  </si>
  <si>
    <t>transport</t>
  </si>
  <si>
    <t>plasma membrane;other membranes;ER/Golgi;other cell component</t>
  </si>
  <si>
    <t>COPI-dependent Golgi-to-ER retrograde traffic; COPI-mediated anterograde transport; Synthesis of PIPs at the Golgi membrane</t>
  </si>
  <si>
    <t>HSPA1A</t>
  </si>
  <si>
    <t>P0DMV8</t>
  </si>
  <si>
    <t xml:space="preserve">Heat shock 70 kDa protein 1A </t>
  </si>
  <si>
    <t>cell organization and biogenesis;RNA metabolism OR transcription;other metabolic processes;stress response;transport;other biological processes</t>
  </si>
  <si>
    <t>non-structural extracellular;plasma membrane;other membranes;cytosol;cytoskeleton;mitochondrion;ER/Golgi;nucleus;other cell component</t>
  </si>
  <si>
    <t>Neutrophil degranulation; AUF1 (hnRNP D0) binds and destabilizes mRNA; HSP90 chaperone cycle for steroid hormone receptors (SHR) in the presence of ligand; Regulation of HSF1-mediated heat shock response; Attenuation phase; Viral RNP Complexes in the Host Cell Nucleus</t>
  </si>
  <si>
    <t>EIF4A1</t>
  </si>
  <si>
    <t>P60842</t>
  </si>
  <si>
    <t xml:space="preserve">Eukaryotic initiation factor 4A-I </t>
  </si>
  <si>
    <t>AKR1C3</t>
  </si>
  <si>
    <t>P42330</t>
  </si>
  <si>
    <t xml:space="preserve">Aldo-keto reductase family 1 member C3 </t>
  </si>
  <si>
    <t>other metabolic processes;stress response;developmental processes;signal transduction;other biological processes</t>
  </si>
  <si>
    <t>Synthesis of Prostaglandins (PG) and Thromboxanes (TX); Retinoid metabolism and transport; Synthesis of bile acids and bile salts via 7alpha-hydroxycholesterol; Synthesis of bile acids and bile salts via 24-hydroxycholesterol; Synthesis of bile acids and bile salts via 27-hydroxycholesterol; RA biosynthesis pathway</t>
  </si>
  <si>
    <t>KPNB1</t>
  </si>
  <si>
    <t>Q14974</t>
  </si>
  <si>
    <t xml:space="preserve">Importin subunit beta-1 </t>
  </si>
  <si>
    <t>cell cycle OR cell proliferation;cell organization and biogenesis;transport;signal transduction;other biological processes</t>
  </si>
  <si>
    <t>non-structural extracellular;other membranes;cytosol;ER/Golgi;nucleus;other cell component</t>
  </si>
  <si>
    <t>Neutrophil degranulation; Assembly of the ORC complex at the origin of replication; ISG15 antiviral mechanism; Transport of Ribonucleoproteins into the Host Nucleus; NS1 Mediated Effects on Host Pathways; Nuclear import of Rev protein; Postmitotic nuclear pore complex (NPC) reformation; Interferon alpha/beta signaling; Initiation of Nuclear Envelope (NE) Reformation; Apoptosis induced DNA fragmentation; Regulation of cholesterol biosynthesis by SREBP (SREBF); Inhibition of nitric oxide production</t>
  </si>
  <si>
    <t>C_N</t>
  </si>
  <si>
    <t>HSPA6</t>
  </si>
  <si>
    <t>P17066</t>
  </si>
  <si>
    <t xml:space="preserve">Heat shock 70 kDa protein 6 </t>
  </si>
  <si>
    <t>Neutrophil degranulation; Regulation of HSF1-mediated heat shock response</t>
  </si>
  <si>
    <t>RPLP0</t>
  </si>
  <si>
    <t>P05388</t>
  </si>
  <si>
    <t xml:space="preserve">60S acidic ribosomal protein P0 </t>
  </si>
  <si>
    <t>Regulation of expression of SLITs and ROBOs; Major pathway of rRNA processing in the nucleolus and cytosol; SRP-dependent cotranslational protein targeting to membrane; L13a-mediated translational silencing of Ceruloplasmin expression; GTP hydrolysis and joining of the 60S ribosomal subunit; Response of EIF2AK4 (GCN2) to amino acid deficiency; Gene and protein expression by JAK-STAT signaling after Interleukin-12 stimulation; Formation of a pool of free 40S subunits; Nonsense Mediated Decay (NMD) enhanced by the Exon Junction Complex (EJC); Viral mRNA Translation; Peptide chain elongation; Selenocysteine synthesis; Eukaryotic Translation Termination; Nonsense Mediated Decay (NMD) independent of the Exon Junction Complex (EJC)</t>
  </si>
  <si>
    <t>N_C</t>
  </si>
  <si>
    <t>RAB1B</t>
  </si>
  <si>
    <t>Q9H0U4</t>
  </si>
  <si>
    <t xml:space="preserve">Ras-related protein Rab-1B </t>
  </si>
  <si>
    <t>cell organization and biogenesis;other metabolic processes;transport;other biological processes</t>
  </si>
  <si>
    <t>other membranes;cytosol;ER/Golgi;other cell component</t>
  </si>
  <si>
    <t>COPI-mediated anterograde transport; RAB geranylgeranylation; COPII-mediated vesicle transport; RAB GEFs exchange GTP for GDP on RABs; COPI-dependent Golgi-to-ER retrograde traffic; Golgi Cisternae Pericentriolar Stack Reorganization</t>
  </si>
  <si>
    <t>RPL10A</t>
  </si>
  <si>
    <t>P62906</t>
  </si>
  <si>
    <t xml:space="preserve">60S ribosomal protein L10a </t>
  </si>
  <si>
    <t>protein metabolism;RNA metabolism OR transcription;other metabolic processes</t>
  </si>
  <si>
    <t>UBA1</t>
  </si>
  <si>
    <t>P22314</t>
  </si>
  <si>
    <t xml:space="preserve">Ubiquitin-like modifier-activating enzyme 1 </t>
  </si>
  <si>
    <t>protein metabolism;other metabolic processes;stress response</t>
  </si>
  <si>
    <t>cytosol;mitochondrion;nucleus;other cell component</t>
  </si>
  <si>
    <t>Antigen processing: Ubiquitination &amp; Proteasome degradation; Synthesis of active ubiquitin: roles of E1 and E2 enzymes</t>
  </si>
  <si>
    <t>SRSF7</t>
  </si>
  <si>
    <t>Q16629</t>
  </si>
  <si>
    <t xml:space="preserve">Serine/arginine-rich splicing factor 7 </t>
  </si>
  <si>
    <t>RNA metabolism OR transcription;other metabolic processes;transport;other biological processes</t>
  </si>
  <si>
    <t>nucleus;other cell component</t>
  </si>
  <si>
    <t>RPS13</t>
  </si>
  <si>
    <t>P62277</t>
  </si>
  <si>
    <t xml:space="preserve">40S ribosomal protein S13 </t>
  </si>
  <si>
    <t>ATP1A1</t>
  </si>
  <si>
    <t>P05023</t>
  </si>
  <si>
    <t xml:space="preserve">Sodium/potassium-transporting ATPase subunit alpha-1 </t>
  </si>
  <si>
    <t>plasma membrane;other membranes;cytoskeleton;ER/Golgi;other cell component</t>
  </si>
  <si>
    <t>transporter activity;other molecular function</t>
  </si>
  <si>
    <t>Potential therapeutics for SARS; Ion homeostasis; Ion transport by P-type ATPases</t>
  </si>
  <si>
    <t>ATP1A2</t>
  </si>
  <si>
    <t>P50993</t>
  </si>
  <si>
    <t xml:space="preserve">Sodium/potassium-transporting ATPase subunit alpha-2 </t>
  </si>
  <si>
    <t>other metabolic processes;stress response;transport;developmental processes;signal transduction;other biological processes</t>
  </si>
  <si>
    <t>plasma membrane;other membranes;other cytoplasmic organelle;other cell component</t>
  </si>
  <si>
    <t>ATP1A3</t>
  </si>
  <si>
    <t>P13637</t>
  </si>
  <si>
    <t xml:space="preserve">Sodium/potassium-transporting ATPase subunit alpha-3 </t>
  </si>
  <si>
    <t>cell organization and biogenesis;transport;other biological processes</t>
  </si>
  <si>
    <t>Ion homeostasis; Ion transport by P-type ATPases; Potential therapeutics for SARS</t>
  </si>
  <si>
    <t>ATP2A1</t>
  </si>
  <si>
    <t>O14983</t>
  </si>
  <si>
    <t xml:space="preserve">Sarcoplasmic/endoplasmic reticulum calcium ATPase 1 </t>
  </si>
  <si>
    <t>cell organization and biogenesis;stress response;transport;signal transduction;other biological processes</t>
  </si>
  <si>
    <t>other membranes;cytosol;cytoskeleton;mitochondrion;ER/Golgi;other cell component</t>
  </si>
  <si>
    <t>Ion homeostasis; Ion transport by P-type ATPases; Pre-NOTCH Processing in Golgi; Reduction of cytosolic Ca++ levels</t>
  </si>
  <si>
    <t>ATP2A2</t>
  </si>
  <si>
    <t>P16615</t>
  </si>
  <si>
    <t xml:space="preserve">Sarcoplasmic/endoplasmic reticulum calcium ATPase 2 </t>
  </si>
  <si>
    <t>cell adhesion;cell organization and biogenesis;other metabolic processes;stress response;transport;signal transduction;other biological processes</t>
  </si>
  <si>
    <t>plasma membrane;other membranes;cytosol;ER/Golgi;other cell component</t>
  </si>
  <si>
    <t>ER</t>
  </si>
  <si>
    <t>PABPC1</t>
  </si>
  <si>
    <t>P11940</t>
  </si>
  <si>
    <t xml:space="preserve">Polyadenylate-binding protein 1 </t>
  </si>
  <si>
    <t>AUF1 (hnRNP D0) binds and destabilizes mRNA; Regulation of expression of SLITs and ROBOs; L13a-mediated translational silencing of Ceruloplasmin expression; Translation initiation complex formation; Nonsense Mediated Decay (NMD) enhanced by the Exon Junction Complex (EJC); Nonsense Mediated Decay (NMD) independent of the Exon Junction Complex (EJC); Deadenylation of mRNA</t>
  </si>
  <si>
    <t>RPS11</t>
  </si>
  <si>
    <t>P62280</t>
  </si>
  <si>
    <t xml:space="preserve">40S ribosomal protein S11 </t>
  </si>
  <si>
    <t>cytosol;translational apparatus;nucleus</t>
  </si>
  <si>
    <t>ATP5F1C</t>
  </si>
  <si>
    <t>P36542</t>
  </si>
  <si>
    <t xml:space="preserve">ATP synthase subunit gamma, mitochondrial </t>
  </si>
  <si>
    <t>other metabolic processes;transport</t>
  </si>
  <si>
    <t>other membranes;mitochondrion</t>
  </si>
  <si>
    <t>Cristae formation; Formation of ATP by chemiosmotic coupling</t>
  </si>
  <si>
    <t>RPL13</t>
  </si>
  <si>
    <t>P26373</t>
  </si>
  <si>
    <t xml:space="preserve">60S ribosomal protein L13 </t>
  </si>
  <si>
    <t>protein metabolism;other metabolic processes;developmental processes</t>
  </si>
  <si>
    <t>cytosol;ER/Golgi;translational apparatus;nucleus</t>
  </si>
  <si>
    <t>HNRNPA0</t>
  </si>
  <si>
    <t>Q13151</t>
  </si>
  <si>
    <t xml:space="preserve">Heterogeneous nuclear ribonucleoprotein A0 </t>
  </si>
  <si>
    <t>RNA metabolism OR transcription;other metabolic processes;stress response;other biological processes</t>
  </si>
  <si>
    <t>mRNA Splicing - Major Pathway; Processing of Capped Intron-Containing Pre-mRNA</t>
  </si>
  <si>
    <t>BAG2</t>
  </si>
  <si>
    <t>O95816</t>
  </si>
  <si>
    <t xml:space="preserve">BAG family molecular chaperone regulator 2 </t>
  </si>
  <si>
    <t>BCAP31</t>
  </si>
  <si>
    <t>P51572</t>
  </si>
  <si>
    <t xml:space="preserve">B-cell receptor-associated protein 31 </t>
  </si>
  <si>
    <t>plasma membrane;other membranes;cytosol;mitochondrion;ER/Golgi;other cell component</t>
  </si>
  <si>
    <t>RHOA GTPase cycle; Antigen Presentation: Folding, assembly and peptide loading of class I MHC; Apoptotic cleavage of cellular proteins</t>
  </si>
  <si>
    <t>ER interacts w TOMM40</t>
  </si>
  <si>
    <t>HNRNPU</t>
  </si>
  <si>
    <t>Q00839</t>
  </si>
  <si>
    <t xml:space="preserve">Heterogeneous nuclear ribonucleoprotein U </t>
  </si>
  <si>
    <t>cell cycle OR cell proliferation;cell organization and biogenesis;RNA metabolism OR transcription;other metabolic processes;transport;developmental processes;other biological processes</t>
  </si>
  <si>
    <t>cytosol;cytoskeleton;nucleus;other cell component</t>
  </si>
  <si>
    <t>cytoskeletal activity;nucleic acid binding activity;other molecular function</t>
  </si>
  <si>
    <t>TAF15</t>
  </si>
  <si>
    <t>Q92804</t>
  </si>
  <si>
    <t xml:space="preserve">TATA-binding protein-associated factor 2N </t>
  </si>
  <si>
    <t>Regulation of TP53 Activity through Phosphorylation; RNA Polymerase II Pre-transcription Events; HIV Transcription Initiation; RNA Polymerase II HIV Promoter Escape; RNA Polymerase II Promoter Escape; RNA Polymerase II Transcription Pre-Initiation And Promoter Opening; RNA Polymerase II Transcription Initiation</t>
  </si>
  <si>
    <t>FSCN1</t>
  </si>
  <si>
    <t>Q16658</t>
  </si>
  <si>
    <t xml:space="preserve">Fascin </t>
  </si>
  <si>
    <t>plasma membrane;other membranes;cytosol;cytoskeleton;other cell component</t>
  </si>
  <si>
    <t>Interleukin-4 and Interleukin-13 signaling</t>
  </si>
  <si>
    <t>HSPB1</t>
  </si>
  <si>
    <t>P04792</t>
  </si>
  <si>
    <t xml:space="preserve">Heat shock protein beta-1 </t>
  </si>
  <si>
    <t>stress response;transport;signal transduction;other biological processes</t>
  </si>
  <si>
    <t>plasma membrane;other membranes;cytosol;cytoskeleton;nucleus;other cell component</t>
  </si>
  <si>
    <t>enzyme regulator activity;other molecular function</t>
  </si>
  <si>
    <t>Extra-nuclear estrogen signaling; AUF1 (hnRNP D0) binds and destabilizes mRNA; MAPK6/MAPK4 signaling; VEGFA-VEGFR2 Pathway</t>
  </si>
  <si>
    <t>RPS25</t>
  </si>
  <si>
    <t>P62851</t>
  </si>
  <si>
    <t xml:space="preserve">40S ribosomal protein S25 </t>
  </si>
  <si>
    <t>protein metabolism;RNA metabolism OR transcription;other metabolic processes;other biological processes</t>
  </si>
  <si>
    <t>DHX15</t>
  </si>
  <si>
    <t>O43143</t>
  </si>
  <si>
    <t xml:space="preserve">ATP-dependent RNA helicase DHX15 </t>
  </si>
  <si>
    <t>mRNA Splicing - Major Pathway</t>
  </si>
  <si>
    <t>CACYBP</t>
  </si>
  <si>
    <t>Q9HB71</t>
  </si>
  <si>
    <t xml:space="preserve">Calcyclin-binding protein </t>
  </si>
  <si>
    <t>developmental processes;other biological processes</t>
  </si>
  <si>
    <t>HSP90AB3P</t>
  </si>
  <si>
    <t>Q58FF7</t>
  </si>
  <si>
    <t xml:space="preserve">Putative heat shock protein HSP 90-beta-3 </t>
  </si>
  <si>
    <t>stress response;other biological processes</t>
  </si>
  <si>
    <t>plasma membrane;other membranes;cytosol;other cell component</t>
  </si>
  <si>
    <t>RPS4Y2</t>
  </si>
  <si>
    <t>Q8TD47</t>
  </si>
  <si>
    <t xml:space="preserve">40S ribosomal protein S4, Y isoform 2 </t>
  </si>
  <si>
    <t>EIF3B</t>
  </si>
  <si>
    <t>P55884</t>
  </si>
  <si>
    <t xml:space="preserve">Eukaryotic translation initiation factor 3 subunit B </t>
  </si>
  <si>
    <t>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</t>
  </si>
  <si>
    <t>GSTM3</t>
  </si>
  <si>
    <t>P21266</t>
  </si>
  <si>
    <t xml:space="preserve">Glutathione S-transferase Mu 3 </t>
  </si>
  <si>
    <t>other metabolic processes;stress response;developmental processes;other biological processes</t>
  </si>
  <si>
    <t>non-structural extracellular;cytosol;cytoskeleton;other cell component</t>
  </si>
  <si>
    <t>Glutathione conjugation</t>
  </si>
  <si>
    <t>CALR</t>
  </si>
  <si>
    <t>P27797</t>
  </si>
  <si>
    <t xml:space="preserve">Calreticulin </t>
  </si>
  <si>
    <t>cell organization and biogenesis;protein metabolism;other metabolic processes;stress response;transport;developmental processes;signal transduction;other biological processes</t>
  </si>
  <si>
    <t>non-structural extracellular;extracellular matrix;plasma membrane;other membranes;cytosol;ER/Golgi;nucleus;other cytoplasmic organelle;other cell component</t>
  </si>
  <si>
    <t>signal transduction activity or receptor binding;nucleic acid binding activity;other molecular function</t>
  </si>
  <si>
    <t>ER-Phagosome pathway; Antigen Presentation: Folding, assembly and peptide loading of class I MHC; Scavenging by Class A Receptors; Assembly of Viral Components at the Budding Site; Scavenging by Class F Receptors; ATF6 (ATF6-alpha) activates chaperone genes; Calnexin/calreticulin cycle</t>
  </si>
  <si>
    <t>MTHFD1L</t>
  </si>
  <si>
    <t>Q6UB35</t>
  </si>
  <si>
    <t xml:space="preserve">Monofunctional C1-tetrahydrofolate synthase, mitochondrial </t>
  </si>
  <si>
    <t>other metabolic processes;developmental processes</t>
  </si>
  <si>
    <t>cytosol;mitochondrion</t>
  </si>
  <si>
    <t>Metabolism of folate and pterines</t>
  </si>
  <si>
    <t>CAPRIN1</t>
  </si>
  <si>
    <t>Q14444</t>
  </si>
  <si>
    <t xml:space="preserve">Caprin-1 </t>
  </si>
  <si>
    <t>PSMD5</t>
  </si>
  <si>
    <t>Q16401</t>
  </si>
  <si>
    <t xml:space="preserve">26S proteasome non-ATPase regulatory subunit 5 </t>
  </si>
  <si>
    <t>cell organization and biogenesis</t>
  </si>
  <si>
    <t>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</si>
  <si>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HADHB</t>
  </si>
  <si>
    <t>P55084</t>
  </si>
  <si>
    <t xml:space="preserve">Trifunctional enzyme subunit beta, mitochondrial </t>
  </si>
  <si>
    <t>other membranes;mitochondrion;ER/Golgi</t>
  </si>
  <si>
    <t>Acyl chain remodeling of CL; mitochondrial fatty acid beta-oxidation of unsaturated fatty acids; Beta oxidation of decanoyl-CoA to octanoyl-CoA-CoA; Beta oxidation of octanoyl-CoA to hexanoyl-CoA; Beta oxidation of hexanoyl-CoA to butanoyl-CoA; Beta oxidation of myristoyl-CoA to lauroyl-CoA; Beta oxidation of lauroyl-CoA to decanoyl-CoA-CoA; Beta oxidation of palmitoyl-CoA to myristoyl-CoA</t>
  </si>
  <si>
    <t>IM_OM</t>
  </si>
  <si>
    <t>HLA-B</t>
  </si>
  <si>
    <t>P01889</t>
  </si>
  <si>
    <t xml:space="preserve">HLA class I histocompatibility antigen, B alpha chain </t>
  </si>
  <si>
    <t>plasma membrane;other membranes;ER/Golgi;other cytoplasmic organelle;other cell component</t>
  </si>
  <si>
    <t>Immunoregulatory interactions between a Lymphoid and a non-Lymphoid cell; ER-Phagosome pathway; Neutrophil degranulation; SARS-CoV-2 activates/modulates innate and adaptive immune responses; Interferon gamma signaling; Interferon alpha/beta signaling; Antigen Presentation: Folding, assembly and peptide loading of class I MHC; Endosomal/Vacuolar pathway; DAP12 interactions</t>
  </si>
  <si>
    <t>PSMC4</t>
  </si>
  <si>
    <t>P43686</t>
  </si>
  <si>
    <t xml:space="preserve">26S proteasome regulatory subunit 6B </t>
  </si>
  <si>
    <t>protein metabolism;other metabolic processes;developmental processes;other biological processes</t>
  </si>
  <si>
    <t>YARS1</t>
  </si>
  <si>
    <t>P54577</t>
  </si>
  <si>
    <t xml:space="preserve">Tyrosine--tRNA ligase, cytoplasmic </t>
  </si>
  <si>
    <t>non-structural extracellular;cytosol;nucleus;other cell component</t>
  </si>
  <si>
    <t>Cytosolic tRNA aminoacylation</t>
  </si>
  <si>
    <t>ITPR3</t>
  </si>
  <si>
    <t>Q14573</t>
  </si>
  <si>
    <t xml:space="preserve">Inositol 1,4,5-trisphosphate receptor type 3 </t>
  </si>
  <si>
    <t>transport;signal transduction;other biological processes</t>
  </si>
  <si>
    <t>plasma membrane;other membranes;cytosol;ER/Golgi;nucleus;other cell component</t>
  </si>
  <si>
    <t>Role of phospholipids in phagocytosis; FCERI mediated Ca+2 mobilization; FCGR3A-mediated IL10 synthesis; Antigen activates B Cell Receptor (BCR) leading to generation of second messengers; Sensory perception of sweet, bitter, and umami (glutamate) taste; Ca2+ pathway; Ion homeostasis; VEGFR2 mediated cell proliferation; PLC beta mediated events; DAG and IP3 signaling; CLEC7A (Dectin-1) induces NFAT activation; Glucagon-like Peptide-1 (GLP1) regulates insulin secretion; Elevation of cytosolic Ca2+ levels; Effects of PIP2 hydrolysis</t>
  </si>
  <si>
    <t>CBS</t>
  </si>
  <si>
    <t>P35520</t>
  </si>
  <si>
    <t xml:space="preserve">Cystathionine beta-synthase </t>
  </si>
  <si>
    <t>DNA metabolism;other metabolic processes;stress response</t>
  </si>
  <si>
    <t>Metabolism of ingested SeMet, Sec, MeSec into H2Se; Cysteine formation from homocysteine</t>
  </si>
  <si>
    <t>NUDC</t>
  </si>
  <si>
    <t>Q9Y266</t>
  </si>
  <si>
    <t xml:space="preserve">Nuclear migration protein nudC </t>
  </si>
  <si>
    <t>cytosol;cytoskeleton;ER/Golgi;nucleus;other cell component</t>
  </si>
  <si>
    <t>Separation of Sister Chromatids; Resolution of Sister Chromatid Cohesion; RHO GTPases Activate Formins; EML4 and NUDC in mitotic spindle formation; Amplification  of signal from unattached  kinetochores via a MAD2  inhibitory signal; RND2 GTPase cycle</t>
  </si>
  <si>
    <t>CSK</t>
  </si>
  <si>
    <t>SNRPB</t>
  </si>
  <si>
    <t>P14678</t>
  </si>
  <si>
    <t xml:space="preserve">Small nuclear ribonucleoprotein-associated proteins B and B' </t>
  </si>
  <si>
    <t>cell organization and biogenesis;protein metabolism;RNA metabolism OR transcription;other metabolic processes;developmental processes</t>
  </si>
  <si>
    <t>RNA Polymerase II Transcription Termination; mRNA Splicing - Major Pathway; mRNA Splicing - Minor Pathway; snRNP Assembly; SARS-CoV-2 modulates host translation machinery; SLBP independent Processing of Histone Pre-mRNAs; SLBP Dependent Processing of Replication-Dependent Histone Pre-mRNAs</t>
  </si>
  <si>
    <t>CCT2</t>
  </si>
  <si>
    <t>P78371</t>
  </si>
  <si>
    <t xml:space="preserve">T-complex protein 1 subunit beta </t>
  </si>
  <si>
    <t>non-structural extracellular;cytosol;cytoskeleton;other cytoplasmic organelle;other cell component</t>
  </si>
  <si>
    <t>Neutrophil degranulation; Association of TriC/CCT with target proteins during biosynthesis; Cooperation of PDCL (PhLP1) and TRiC/CCT in G-protein beta folding; Formation of tubulin folding intermediates by CCT/TriC; Prefoldin mediated transfer of substrate  to CCT/TriC; RHOBTB2 GTPase cycle; Folding of actin by CCT/TriC; BBSome-mediated cargo-targeting to cilium; RHOBTB1 GTPase cycle</t>
  </si>
  <si>
    <t>CCT3</t>
  </si>
  <si>
    <t>P49368</t>
  </si>
  <si>
    <t xml:space="preserve">T-complex protein 1 subunit gamma </t>
  </si>
  <si>
    <t>Association of TriC/CCT with target proteins during biosynthesis; Cooperation of PDCL (PhLP1) and TRiC/CCT in G-protein beta folding; Formation of tubulin folding intermediates by CCT/TriC; Prefoldin mediated transfer of substrate  to CCT/TriC; Folding of actin by CCT/TriC; BBSome-mediated cargo-targeting to cilium</t>
  </si>
  <si>
    <t>CCT4</t>
  </si>
  <si>
    <t>P50991</t>
  </si>
  <si>
    <t xml:space="preserve">T-complex protein 1 subunit delta </t>
  </si>
  <si>
    <t>Formation of tubulin folding intermediates by CCT/TriC; Association of TriC/CCT with target proteins during biosynthesis; Prefoldin mediated transfer of substrate  to CCT/TriC; BBSome-mediated cargo-targeting to cilium; Cooperation of PDCL (PhLP1) and TRiC/CCT in G-protein beta folding; Folding of actin by CCT/TriC</t>
  </si>
  <si>
    <t>CCT5</t>
  </si>
  <si>
    <t>P48643</t>
  </si>
  <si>
    <t xml:space="preserve">T-complex protein 1 subunit epsilon </t>
  </si>
  <si>
    <t>CCT6A</t>
  </si>
  <si>
    <t>P40227</t>
  </si>
  <si>
    <t xml:space="preserve">T-complex protein 1 subunit zeta </t>
  </si>
  <si>
    <t>Association of TriC/CCT with target proteins during biosynthesis; Cooperation of PDCL (PhLP1) and TRiC/CCT in G-protein beta folding; Formation of tubulin folding intermediates by CCT/TriC; Prefoldin mediated transfer of substrate  to CCT/TriC; RHOBTB2 GTPase cycle; Folding of actin by CCT/TriC</t>
  </si>
  <si>
    <t>SNRPN</t>
  </si>
  <si>
    <t>P63162</t>
  </si>
  <si>
    <t xml:space="preserve">Small nuclear ribonucleoprotein-associated protein N </t>
  </si>
  <si>
    <t>RNA metabolism OR transcription;other metabolic processes</t>
  </si>
  <si>
    <t>CCT7</t>
  </si>
  <si>
    <t>Q99832</t>
  </si>
  <si>
    <t xml:space="preserve">T-complex protein 1 subunit eta </t>
  </si>
  <si>
    <t>Formation of tubulin folding intermediates by CCT/TriC; Association of TriC/CCT with target proteins during biosynthesis; Prefoldin mediated transfer of substrate  to CCT/TriC; RHOBTB2 GTPase cycle; RHOBTB1 GTPase cycle; Cooperation of PDCL (PhLP1) and TRiC/CCT in G-protein beta folding; Folding of actin by CCT/TriC</t>
  </si>
  <si>
    <t>CCT8</t>
  </si>
  <si>
    <t>P50990</t>
  </si>
  <si>
    <t xml:space="preserve">T-complex protein 1 subunit theta </t>
  </si>
  <si>
    <t>non-structural extracellular;cytosol;cytoskeleton;nucleus;other cytoplasmic organelle;other cell component</t>
  </si>
  <si>
    <t>Formation of tubulin folding intermediates by CCT/TriC; Neutrophil degranulation; Association of TriC/CCT with target proteins during biosynthesis; Prefoldin mediated transfer of substrate  to CCT/TriC; BBSome-mediated cargo-targeting to cilium; Cooperation of PDCL (PhLP1) and TRiC/CCT in G-protein beta folding; Folding of actin by CCT/TriC</t>
  </si>
  <si>
    <t>EPRS1</t>
  </si>
  <si>
    <t>P07814</t>
  </si>
  <si>
    <t xml:space="preserve">Bifunctional glutamate/proline--tRNA ligase </t>
  </si>
  <si>
    <t>cell organization and biogenesis;protein metabolism;RNA metabolism OR transcription;other metabolic processes;stress response;other biological processes</t>
  </si>
  <si>
    <t>tRNA modification in the nucleus and cytosol; Selenoamino acid metabolism; Cytosolic tRNA aminoacylation</t>
  </si>
  <si>
    <t>CPS1</t>
  </si>
  <si>
    <t>P31327</t>
  </si>
  <si>
    <t xml:space="preserve">Carbamoyl-phosphate synthase [ammonia], mitochondrial </t>
  </si>
  <si>
    <t>other membranes;mitochondrion;nucleus;other cell component</t>
  </si>
  <si>
    <t>Urea cycle</t>
  </si>
  <si>
    <t>RARS1</t>
  </si>
  <si>
    <t>P54136</t>
  </si>
  <si>
    <t xml:space="preserve">Arginine--tRNA ligase, cytoplasmic </t>
  </si>
  <si>
    <t>Selenoamino acid metabolism; Cytosolic tRNA aminoacylation</t>
  </si>
  <si>
    <t>CDC37</t>
  </si>
  <si>
    <t>Q16543</t>
  </si>
  <si>
    <t xml:space="preserve">Hsp90 co-chaperone Cdc37 </t>
  </si>
  <si>
    <t>Regulation of necroptotic cell death; Downregulation of ERBB2 signaling; Constitutive Signaling by Ligand-Responsive EGFR Cancer Variants; RHOBTB2 GTPase cycle; Signaling by ERBB2 KD Mutants; Signaling by ERBB2 TMD/JMD mutants; Constitutive Signaling by EGFRvIII; Signaling by ERBB2 ECD mutants; Constitutive Signaling by Overexpressed ERBB2; Drug-mediated inhibition of ERBB2 signaling; Resistance of ERBB2 KD mutants to trastuzumab; Resistance of ERBB2 KD mutants to sapitinib; Resistance of ERBB2 KD mutants to tesevatinib; Resistance of ERBB2 KD mutants to neratinib; Resistance of ERBB2 KD mutants to osimertinib; Resistance of ERBB2 KD mutants to afatinib; Resistance of ERBB2 KD mutants to AEE788; Resistance of ERBB2 KD mutants to lapatinib; Drug resistance in ERBB2 TMD/JMD mutants</t>
  </si>
  <si>
    <t>AKR1C2</t>
  </si>
  <si>
    <t>P52895</t>
  </si>
  <si>
    <t xml:space="preserve">Aldo-keto reductase family 1 member C2 </t>
  </si>
  <si>
    <t>other metabolic processes;signal transduction;other biological processes</t>
  </si>
  <si>
    <t>Synthesis of bile acids and bile salts via 7alpha-hydroxycholesterol; Synthesis of bile acids and bile salts via 24-hydroxycholesterol; Synthesis of bile acids and bile salts via 27-hydroxycholesterol</t>
  </si>
  <si>
    <t>HSPA5</t>
  </si>
  <si>
    <t>P11021</t>
  </si>
  <si>
    <t xml:space="preserve">Endoplasmic reticulum chaperone BiP </t>
  </si>
  <si>
    <t>protein metabolism;other metabolic processes;stress response;transport;developmental processes;signal transduction;other biological processes</t>
  </si>
  <si>
    <t>plasma membrane;other membranes;cytosol;mitochondrion;ER/Golgi;nucleus;other cell component</t>
  </si>
  <si>
    <t>translation activity;other molecular function</t>
  </si>
  <si>
    <t>Regulation of HSF1-mediated heat shock response; Antigen Presentation: Folding, assembly and peptide loading of class I MHC; Platelet degranulation ; PERK regulates gene expression; IRE1alpha activates chaperones; ATF6 (ATF6-alpha) activates chaperone genes</t>
  </si>
  <si>
    <t>CDK2</t>
  </si>
  <si>
    <t>P24941</t>
  </si>
  <si>
    <t xml:space="preserve">Cyclin-dependent kinase 2 </t>
  </si>
  <si>
    <t>cell cycle OR cell proliferation;cell organization and biogenesis;protein metabolism;DNA metabolism;other metabolic processes;stress response;transport;signal transduction;other biological processes</t>
  </si>
  <si>
    <t>cytosol;cytoskeleton;nucleus;other cytoplasmic organelle;other cell component</t>
  </si>
  <si>
    <t>Orc1 removal from chromatin; CDK-mediated phosphorylation and removal of Cdc6; SCF(Skp2)-mediated degradation of p27/p21; Senescence-Associated Secretory Phenotype (SASP); Processing of DNA double-strand break ends; Meiotic recombination; DNA Damage/Telomere Stress Induced Senescence; Transcriptional regulation of granulopoiesis; Telomere Extension By Telomerase; Factors involved in megakaryocyte development and platelet production; Regulation of TP53 Degradation; Regulation of APC/C activators between G1/S and early anaphase; Cyclin A/B1/B2 associated events during G2/M transition; Cyclin D associated events in G1; Regulation of TP53 Activity through Phosphorylation; Defective binding of RB1 mutants to E2F1,(E2F2, E2F3); PTK6 Regulates Cell Cycle; TP53 Regulates Transcription of Genes Involved in G1 Cell Cycle Arrest; Activation of ATR in response to replication stress; Activation of the pre-replicative complex; G2 Phase; G0 and Early G1; Phosphorylation of proteins involved in G1/S transition by active Cyclin E:Cdk2 complexes; p53-Dependent G1 DNA Damage Response</t>
  </si>
  <si>
    <t>CDK3</t>
  </si>
  <si>
    <t>Q00526</t>
  </si>
  <si>
    <t xml:space="preserve">Cyclin-dependent kinase 3 </t>
  </si>
  <si>
    <t>cell cycle OR cell proliferation;protein metabolism;other metabolic processes;stress response;other biological processes</t>
  </si>
  <si>
    <t>TCP1</t>
  </si>
  <si>
    <t>P17987</t>
  </si>
  <si>
    <t xml:space="preserve">T-complex protein 1 subunit alpha </t>
  </si>
  <si>
    <t>cytosol;cytoskeleton;ER/Golgi;other cell component</t>
  </si>
  <si>
    <t>Formation of tubulin folding intermediates by CCT/TriC; Association of TriC/CCT with target proteins during biosynthesis; Prefoldin mediated transfer of substrate  to CCT/TriC; Gene and protein expression by JAK-STAT signaling after Interleukin-12 stimulation; BBSome-mediated cargo-targeting to cilium; Cooperation of PDCL (PhLP1) and TRiC/CCT in G-protein beta folding; Folding of actin by CCT/TriC</t>
  </si>
  <si>
    <t>CFL1</t>
  </si>
  <si>
    <t>P23528</t>
  </si>
  <si>
    <t xml:space="preserve">Cofilin-1 </t>
  </si>
  <si>
    <t>cell cycle OR cell proliferation;cell organization and biogenesis;signal transduction;other biological processes</t>
  </si>
  <si>
    <t>Regulation of actin dynamics for phagocytic cup formation; EPHB-mediated forward signaling; RHO GTPases Activate ROCKs; Platelet degranulation ; Gene and protein expression by JAK-STAT signaling after Interleukin-12 stimulation; Sema3A PAK dependent Axon repulsion</t>
  </si>
  <si>
    <t>RPS9</t>
  </si>
  <si>
    <t>P46781</t>
  </si>
  <si>
    <t xml:space="preserve">40S ribosomal protein S9 </t>
  </si>
  <si>
    <t>Major pathway of rRNA processing in the nucleolus and cytosol; rRNA modification in the nucleus and cytosol; Regulation of expression of SLITs and ROBOs;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SRP-dependent cotranslational protein targeting to membrane; SARS-CoV-2 modulates host translation machinery; Nonsense Mediated Decay (NMD) enhanced by the Exon Junction Complex (EJC); Viral mRNA Translation; Response of EIF2AK4 (GCN2) to amino acid deficiency; Peptide chain elongation; Selenocysteine synthesis; Eukaryotic Translation Termination; Nonsense Mediated Decay (NMD) independent of the Exon Junction Complex (EJC)</t>
  </si>
  <si>
    <t>RPS18</t>
  </si>
  <si>
    <t>P62269</t>
  </si>
  <si>
    <t xml:space="preserve">40S ribosomal protein S18 </t>
  </si>
  <si>
    <t>HSP90B2P</t>
  </si>
  <si>
    <t>Q58FF3</t>
  </si>
  <si>
    <t xml:space="preserve">Putative endoplasmin-like protein </t>
  </si>
  <si>
    <t>RPS16</t>
  </si>
  <si>
    <t>P62249</t>
  </si>
  <si>
    <t xml:space="preserve">40S ribosomal protein S16 </t>
  </si>
  <si>
    <t>SRP14</t>
  </si>
  <si>
    <t>P37108</t>
  </si>
  <si>
    <t xml:space="preserve">Signal recognition particle 14 kDa protein </t>
  </si>
  <si>
    <t>Neutrophil degranulation; SRP-dependent cotranslational protein targeting to membrane</t>
  </si>
  <si>
    <t>CLTCL1</t>
  </si>
  <si>
    <t>P53675</t>
  </si>
  <si>
    <t xml:space="preserve">Clathrin heavy chain 2 </t>
  </si>
  <si>
    <t>cell cycle OR cell proliferation;transport;other biological processes</t>
  </si>
  <si>
    <t>Cargo recognition for clathrin-mediated endocytosis; EPH-ephrin mediated repulsion of cells; Formation of annular gap junctions</t>
  </si>
  <si>
    <t>CBX3</t>
  </si>
  <si>
    <t>Q13185</t>
  </si>
  <si>
    <t xml:space="preserve">Chromobox protein homolog 3 </t>
  </si>
  <si>
    <t>cell organization and biogenesis;stress response;other biological processes</t>
  </si>
  <si>
    <t>other membranes;cytoskeleton;nucleus;other cell component</t>
  </si>
  <si>
    <t>RNA Polymerase I Promoter Escape; ERCC6 (CSB) and EHMT2 (G9a) positively regulate rRNA expression; Transcriptional Regulation by E2F6</t>
  </si>
  <si>
    <t>BASP1</t>
  </si>
  <si>
    <t>P80723</t>
  </si>
  <si>
    <t xml:space="preserve">Brain acid soluble protein 1 </t>
  </si>
  <si>
    <t>plasma membrane;other membranes;cytoskeleton;nucleus;other cell component</t>
  </si>
  <si>
    <t>RHOF GTPase cycle</t>
  </si>
  <si>
    <t>ARF4</t>
  </si>
  <si>
    <t>P18085</t>
  </si>
  <si>
    <t xml:space="preserve">ADP-ribosylation factor 4 </t>
  </si>
  <si>
    <t>cell organization and biogenesis;protein metabolism;other metabolic processes;transport;developmental processes;other biological processes</t>
  </si>
  <si>
    <t>COPI-dependent Golgi-to-ER retrograde traffic; COPI-mediated anterograde transport; VxPx cargo-targeting to cilium</t>
  </si>
  <si>
    <t>HSPA2</t>
  </si>
  <si>
    <t>P54652</t>
  </si>
  <si>
    <t xml:space="preserve">Heat shock-related 70 kDa protein 2 </t>
  </si>
  <si>
    <t>cell cycle OR cell proliferation;cell organization and biogenesis;stress response;transport;other biological processes</t>
  </si>
  <si>
    <t>HSP90 chaperone cycle for steroid hormone receptors (SHR) in the presence of ligand; Meiotic synapsis; Regulation of HSF1-mediated heat shock response; Attenuation phase</t>
  </si>
  <si>
    <t>CORO1C</t>
  </si>
  <si>
    <t>Q9ULV4</t>
  </si>
  <si>
    <t xml:space="preserve">Coronin-1C </t>
  </si>
  <si>
    <t>cell organization and biogenesis;transport;signal transduction;other biological processes</t>
  </si>
  <si>
    <t>plasma membrane;other membranes;cytoskeleton;other cytoplasmic organelle;other cell component</t>
  </si>
  <si>
    <t>MTCH2</t>
  </si>
  <si>
    <t>Q9Y6C9</t>
  </si>
  <si>
    <t xml:space="preserve">Mitochondrial carrier homolog 2 </t>
  </si>
  <si>
    <t>HSP90AB1</t>
  </si>
  <si>
    <t>P08238</t>
  </si>
  <si>
    <t xml:space="preserve">Heat shock protein HSP 90-beta </t>
  </si>
  <si>
    <t>cell organization and biogenesis;DNA metabolism;other metabolic processes;stress response;developmental processes;other biological processes</t>
  </si>
  <si>
    <t>signal transduction activity or receptor binding;enzyme regulator activity;cytoskeletal activity;nucleic acid binding activity;other molecular function</t>
  </si>
  <si>
    <t>Regulation of actin dynamics for phagocytic cup formation; The role of GTSE1 in G2/M progression after G2 checkpoint; HSP90 chaperone cycle for steroid hormone receptors (SHR) in the presence of ligand; Neutrophil degranulation; Potential therapeutics for SARS; SARS-CoV-2 activates/modulates innate and adaptive immune responses; Estrogen-dependent gene expression; Sema3A PAK dependent Axon repulsion; DDX58/IFIH1-mediated induction of interferon-alpha/beta; RHOBTB2 GTPase cycle; Chaperone Mediated Autophagy; HSF1 activation; Attenuation phase; Uptake and function of diphtheria toxin; Aryl hydrocarbon receptor signalling; The NLRP3 inflammasome; Purinergic signaling in leishmaniasis infection</t>
  </si>
  <si>
    <t>CPM</t>
  </si>
  <si>
    <t>P14384</t>
  </si>
  <si>
    <t xml:space="preserve">Carboxypeptidase M </t>
  </si>
  <si>
    <t>non-structural extracellular;plasma membrane;other membranes</t>
  </si>
  <si>
    <t>Post-translational modification: synthesis of GPI-anchored proteins</t>
  </si>
  <si>
    <t>RPS26</t>
  </si>
  <si>
    <t>P62854</t>
  </si>
  <si>
    <t xml:space="preserve">40S ribosomal protein S26 </t>
  </si>
  <si>
    <t>other membranes;cytosol;ER/Golgi;translational apparatus;nucleus</t>
  </si>
  <si>
    <t>RPS10P5</t>
  </si>
  <si>
    <t>Q9NQ39</t>
  </si>
  <si>
    <t xml:space="preserve">Putative 40S ribosomal protein S10-like </t>
  </si>
  <si>
    <t>RPS3A</t>
  </si>
  <si>
    <t>P61247</t>
  </si>
  <si>
    <t xml:space="preserve">40S ribosomal protein S3a </t>
  </si>
  <si>
    <t>DHCR7</t>
  </si>
  <si>
    <t>Q9UBM7</t>
  </si>
  <si>
    <t xml:space="preserve">7-dehydrocholesterol reductase </t>
  </si>
  <si>
    <t>other metabolic processes;other biological processes</t>
  </si>
  <si>
    <t>other membranes;ER/Golgi;nucleus</t>
  </si>
  <si>
    <t>Activation of gene expression by SREBF (SREBP); Cholesterol biosynthesis via desmosterol; Cholesterol biosynthesis via lathosterol</t>
  </si>
  <si>
    <t>CTNNB1</t>
  </si>
  <si>
    <t>P35222</t>
  </si>
  <si>
    <t xml:space="preserve">Catenin beta-1 </t>
  </si>
  <si>
    <t>cell adhesion;cell-cell signaling;cell cycle OR cell proliferation;cell organization and biogenesis;protein metabolism;other metabolic processes;transport;developmental processes;signal transduction;other biological processes</t>
  </si>
  <si>
    <t>Deactivation of the beta-catenin transactivating complex; InlA-mediated entry of Listeria monocytogenes into host cells; RHO GTPases activate IQGAPs; Ca2+ pathway; VEGFR2 mediated vascular permeability; Synthesis, secretion, and inactivation of Glucagon-like Peptide-1 (GLP-1); Myogenesis; Transcriptional Regulation by VENTX; Disassembly of the destruction complex and recruitment of AXIN to the membrane; Beta-catenin phosphorylation cascade; Signaling by GSK3beta mutants; CTNNB1 S33 mutants aren't phosphorylated; CTNNB1 S37 mutants aren't phosphorylated; CTNNB1 S45 mutants aren't phosphorylated; CTNNB1 T41 mutants aren't phosphorylated; Adherens junctions interactions; Binding of TCF/LEF:CTNNB1 to target gene promoters; RUNX3 regulates WNT signaling; Apoptotic cleavage of cell adhesion  proteins; LRR FLII-interacting protein 1 (LRRFIP1) activates type I IFN production</t>
  </si>
  <si>
    <t>CTPS1</t>
  </si>
  <si>
    <t>P17812</t>
  </si>
  <si>
    <t xml:space="preserve">CTP synthase 1 </t>
  </si>
  <si>
    <t>cell cycle OR cell proliferation;other metabolic processes;other biological processes</t>
  </si>
  <si>
    <t>Interconversion of nucleotide di- and triphosphates</t>
  </si>
  <si>
    <t>SRSF1</t>
  </si>
  <si>
    <t>Q07955</t>
  </si>
  <si>
    <t xml:space="preserve">Serine/arginine-rich splicing factor 1 </t>
  </si>
  <si>
    <t>cell organization and biogenesis;RNA metabolism OR transcription;other metabolic processes;transport;other biological processes</t>
  </si>
  <si>
    <t>mRNA Splicing - Major Pathway; mRNA Splicing - Minor Pathway; Transport of Mature mRNA derived from an Intron-Containing Transcript; mRNA 3'-end processing; RNA Polymerase II Transcription Termination</t>
  </si>
  <si>
    <t>FBL</t>
  </si>
  <si>
    <t>P22087</t>
  </si>
  <si>
    <t xml:space="preserve">rRNA 2'-O-methyltransferase fibrillarin </t>
  </si>
  <si>
    <t>Major pathway of rRNA processing in the nucleolus and cytosol; rRNA modification in the nucleus and cytosol</t>
  </si>
  <si>
    <t>BZW1</t>
  </si>
  <si>
    <t>Q7L1Q6</t>
  </si>
  <si>
    <t xml:space="preserve">eIF5-mimic protein 2 </t>
  </si>
  <si>
    <t>SSRP1</t>
  </si>
  <si>
    <t>Q08945</t>
  </si>
  <si>
    <t xml:space="preserve">FACT complex subunit SSRP1 </t>
  </si>
  <si>
    <t>cell organization and biogenesis;DNA metabolism;other metabolic processes;stress response;other biological processes</t>
  </si>
  <si>
    <t>Regulation of TP53 Activity through Phosphorylation; TP53 Regulates Transcription of DNA Repair Genes; RNA Polymerase II Pre-transcription Events; 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</t>
  </si>
  <si>
    <t>DDOST</t>
  </si>
  <si>
    <t>P39656</t>
  </si>
  <si>
    <t xml:space="preserve">Dolichyl-diphosphooligosaccharide--protein glycosyltransferase 48 kDa subunit </t>
  </si>
  <si>
    <t>enzyme regulator activity</t>
  </si>
  <si>
    <t>Neutrophil degranulation; SRP-dependent cotranslational protein targeting to membrane; Asparagine N-linked glycosylation; Maturation of spike protein; Advanced glycosylation endproduct receptor signaling</t>
  </si>
  <si>
    <t>SERBP1</t>
  </si>
  <si>
    <t>Q8NC51</t>
  </si>
  <si>
    <t xml:space="preserve">Plasminogen activator inhibitor 1 RNA-binding protein </t>
  </si>
  <si>
    <t>translation activity;nucleic acid binding activity;other molecular function</t>
  </si>
  <si>
    <t>RPS10</t>
  </si>
  <si>
    <t>P46783</t>
  </si>
  <si>
    <t xml:space="preserve">40S ribosomal protein S10 </t>
  </si>
  <si>
    <t>RPS5</t>
  </si>
  <si>
    <t>P46782</t>
  </si>
  <si>
    <t xml:space="preserve">40S ribosomal protein S5 </t>
  </si>
  <si>
    <t>FUBP3</t>
  </si>
  <si>
    <t>Q96I24</t>
  </si>
  <si>
    <t xml:space="preserve">Far upstream element-binding protein 3 </t>
  </si>
  <si>
    <t>RAB5C</t>
  </si>
  <si>
    <t>P51148</t>
  </si>
  <si>
    <t xml:space="preserve">Ras-related protein Rab-5C </t>
  </si>
  <si>
    <t>Neutrophil degranulation; Clathrin-mediated endocytosis; Golgi Associated Vesicle Biogenesis; RAB GEFs exchange GTP for GDP on RABs; RAB geranylgeranylation; TBC/RABGAPs</t>
  </si>
  <si>
    <t>RPL23</t>
  </si>
  <si>
    <t>P62829</t>
  </si>
  <si>
    <t xml:space="preserve">60S ribosomal protein L23 </t>
  </si>
  <si>
    <t>cell cycle OR cell proliferation;cell organization and biogenesis;protein metabolism;other metabolic processes;transport;other biological processes</t>
  </si>
  <si>
    <t>PHGDH</t>
  </si>
  <si>
    <t>O43175</t>
  </si>
  <si>
    <t xml:space="preserve">D-3-phosphoglycerate dehydrogenase </t>
  </si>
  <si>
    <t>cell cycle OR cell proliferation;cell organization and biogenesis;other metabolic processes;developmental processes;other biological processes</t>
  </si>
  <si>
    <t>Serine biosynthesis</t>
  </si>
  <si>
    <t>RPL12</t>
  </si>
  <si>
    <t>P30050</t>
  </si>
  <si>
    <t xml:space="preserve">60S ribosomal protein L12 </t>
  </si>
  <si>
    <t>SLC25A3</t>
  </si>
  <si>
    <t>Q00325</t>
  </si>
  <si>
    <t xml:space="preserve">Phosphate carrier protein, mitochondrial </t>
  </si>
  <si>
    <t>plasma membrane;other membranes;mitochondrion</t>
  </si>
  <si>
    <t>HSP90AA2P</t>
  </si>
  <si>
    <t>Q14568</t>
  </si>
  <si>
    <t xml:space="preserve">Heat shock protein HSP 90-alpha A2 </t>
  </si>
  <si>
    <t>SERPINH1</t>
  </si>
  <si>
    <t>P50454</t>
  </si>
  <si>
    <t xml:space="preserve">Serpin H1 </t>
  </si>
  <si>
    <t>cell organization and biogenesis;protein metabolism;other metabolic processes;stress response;developmental processes;other biological processes</t>
  </si>
  <si>
    <t>non-structural extracellular;other membranes;ER/Golgi</t>
  </si>
  <si>
    <t>Collagen biosynthesis and modifying enzymes</t>
  </si>
  <si>
    <t>P0DOX5</t>
  </si>
  <si>
    <t xml:space="preserve">Immunoglobulin gamma-1 heavy chain </t>
  </si>
  <si>
    <t>non-structural extracellular;plasma membrane;other membranes;other cell component</t>
  </si>
  <si>
    <t>ABLIM1</t>
  </si>
  <si>
    <t>O14639</t>
  </si>
  <si>
    <t xml:space="preserve">Actin-binding LIM protein 1 </t>
  </si>
  <si>
    <t>cytoskeleton;other cell component</t>
  </si>
  <si>
    <t>DCC mediated attractive signaling</t>
  </si>
  <si>
    <t>ACTA2</t>
  </si>
  <si>
    <t>P62736</t>
  </si>
  <si>
    <t xml:space="preserve">Actin, aortic smooth muscle </t>
  </si>
  <si>
    <t>Smooth Muscle Contraction; NOTCH4 Intracellular Domain Regulates Transcription</t>
  </si>
  <si>
    <t>ACTBL2</t>
  </si>
  <si>
    <t>Q562R1</t>
  </si>
  <si>
    <t xml:space="preserve">Beta-actin-like protein 2 </t>
  </si>
  <si>
    <t>cell organization and biogenesis;developmental processes;other biological processes</t>
  </si>
  <si>
    <t>ACTC1</t>
  </si>
  <si>
    <t>P68032</t>
  </si>
  <si>
    <t xml:space="preserve">Actin, alpha cardiac muscle 1 </t>
  </si>
  <si>
    <t>RHOA GTPase cycle; Striated Muscle Contraction; RHOB GTPase cycle</t>
  </si>
  <si>
    <t>ACTG1</t>
  </si>
  <si>
    <t>P63261</t>
  </si>
  <si>
    <t xml:space="preserve">Actin, cytoplasmic 2 </t>
  </si>
  <si>
    <t>cell organization and biogenesis;stress response;transport;developmental processes;other biological processes</t>
  </si>
  <si>
    <t>non-structural extracellular;plasma membrane;other membranes;cytosol;cytoskeleton;other cell component</t>
  </si>
  <si>
    <t>Regulation of actin dynamics for phagocytic cup formation; FCGR3A-mediated phagocytosis; Interaction between L1 and Ankyrins; RHO GTPases Activate WASPs and WAVEs; EPHB-mediated forward signaling; Clathrin-mediated endocytosis; RHO GTPases Activate Formins; Recycling pathway of L1; EPH-ephrin mediated repulsion of cells; Formation of annular gap junctions; Translocation of SLC2A4 (GLUT4) to the plasma membrane; RHO GTPases activate IQGAPs; Signaling by BRAF and RAF1 fusions; Signaling by moderate kinase activity BRAF mutants; Paradoxical activation of RAF signaling by kinase inactive BRAF; Signaling downstream of RAS mutants; Signaling by RAF1 mutants; MAP2K and MAPK activation; Signaling by high-kinase activity BRAF mutants; Adherens junctions interactions; Sensory processing of sound by inner hair cells of the cochlea; Sensory processing of sound by outer hair cells of the cochlea; RHOBTB2 GTPase cycle; VEGFA-VEGFR2 Pathway; Cell-extracellular matrix interactions</t>
  </si>
  <si>
    <t>ACTG2</t>
  </si>
  <si>
    <t>P63267</t>
  </si>
  <si>
    <t xml:space="preserve">Actin, gamma-enteric smooth muscle </t>
  </si>
  <si>
    <t>Smooth Muscle Contraction</t>
  </si>
  <si>
    <t>ACTN1</t>
  </si>
  <si>
    <t>P12814</t>
  </si>
  <si>
    <t xml:space="preserve">Alpha-actinin-1 </t>
  </si>
  <si>
    <t>cell adhesion;cell organization and biogenesis;developmental processes;other biological processes</t>
  </si>
  <si>
    <t>signal transduction activity or receptor binding;cytoskeletal activity;nucleic acid binding activity;other molecular function</t>
  </si>
  <si>
    <t>Nephrin family interactions; RHOD GTPase cycle; Platelet degranulation ; Syndecan interactions; RHOBTB2 GTPase cycle; RHOF GTPase cycle; Regulation of cytoskeletal remodeling and cell spreading by IPP complex components</t>
  </si>
  <si>
    <t>ACTN2</t>
  </si>
  <si>
    <t>P35609</t>
  </si>
  <si>
    <t xml:space="preserve">Alpha-actinin-2 </t>
  </si>
  <si>
    <t>cell adhesion;cell organization and biogenesis;developmental processes;signal transduction;other biological processes</t>
  </si>
  <si>
    <t>signal transduction activity or receptor binding;cytoskeletal activity;other molecular function</t>
  </si>
  <si>
    <t>Platelet degranulation ; RAF/MAP kinase cascade; Nephrin family interactions; Striated Muscle Contraction; Ras activation upon Ca2+ influx through NMDA receptor; Unblocking of NMDA receptors, glutamate binding and activation; Negative regulation of NMDA receptor-mediated neuronal transmission; Long-term potentiation; Assembly and cell surface presentation of NMDA receptors</t>
  </si>
  <si>
    <t>ACTN4</t>
  </si>
  <si>
    <t>O43707</t>
  </si>
  <si>
    <t xml:space="preserve">Alpha-actinin-4 </t>
  </si>
  <si>
    <t>Platelet degranulation ; Nephrin family interactions</t>
  </si>
  <si>
    <t>EEF1A2</t>
  </si>
  <si>
    <t>Q05639</t>
  </si>
  <si>
    <t xml:space="preserve">Elongation factor 1-alpha 2 </t>
  </si>
  <si>
    <t>other membranes;other cytoplasmic organelle;other cell component</t>
  </si>
  <si>
    <t>EEF1B2</t>
  </si>
  <si>
    <t>P24534</t>
  </si>
  <si>
    <t xml:space="preserve">Elongation factor 1-beta </t>
  </si>
  <si>
    <t>enzyme regulator activity;nucleic acid binding activity</t>
  </si>
  <si>
    <t>EEF1D</t>
  </si>
  <si>
    <t>P29692</t>
  </si>
  <si>
    <t xml:space="preserve">Elongation factor 1-delta </t>
  </si>
  <si>
    <t>EEF1G</t>
  </si>
  <si>
    <t>P26641</t>
  </si>
  <si>
    <t xml:space="preserve">Elongation factor 1-gamma </t>
  </si>
  <si>
    <t>Signaling by ALK fusions and activated point mutants; Eukaryotic Translation Elongation</t>
  </si>
  <si>
    <t>EEF2</t>
  </si>
  <si>
    <t>P13639</t>
  </si>
  <si>
    <t xml:space="preserve">Elongation factor 2 </t>
  </si>
  <si>
    <t>non-structural extracellular;plasma membrane;other membranes;cytosol;other cell component</t>
  </si>
  <si>
    <t>Neutrophil degranulation; Peptide chain elongation; Protein methylation; Uptake and function of diphtheria toxin; Synthesis of diphthamide-EEF2</t>
  </si>
  <si>
    <t>ADRM1</t>
  </si>
  <si>
    <t>Q16186</t>
  </si>
  <si>
    <t xml:space="preserve">Proteasomal ubiquitin receptor ADRM1 </t>
  </si>
  <si>
    <t>UCH proteinases; Ub-specific processing proteases</t>
  </si>
  <si>
    <t>AHCY</t>
  </si>
  <si>
    <t>P23526</t>
  </si>
  <si>
    <t xml:space="preserve">Adenosylhomocysteinase </t>
  </si>
  <si>
    <t>Methylation; Sulfur amino acid metabolism; Metabolism of ingested SeMet, Sec, MeSec into H2Se; Defective AHCY causes HMAHCHD</t>
  </si>
  <si>
    <t>EIF2S1</t>
  </si>
  <si>
    <t>P05198</t>
  </si>
  <si>
    <t xml:space="preserve">Eukaryotic translation initiation factor 2 subunit 1 </t>
  </si>
  <si>
    <t>cell organization and biogenesis;protein metabolism;other metabolic processes;stress response;signal transduction;other biological processes</t>
  </si>
  <si>
    <t>translation activity;nucleic acid binding activity</t>
  </si>
  <si>
    <t>ABC-family proteins mediated transport; L13a-mediated translational silencing of Ceruloplasmin expression; Translation initiation complex formation; Formation of the ternary complex, and subsequently, the 43S complex; Ribosomal scanning and start codon recognition; GTP hydrolysis and joining of the 60S ribosomal subunit; Response of EIF2AK1 (HRI) to heme deficiency; PERK regulates gene expression; Recycling of eIF2:GDP; Response of EIF2AK4 (GCN2) to amino acid deficiency</t>
  </si>
  <si>
    <t>AIF1L</t>
  </si>
  <si>
    <t>Q9BQI0</t>
  </si>
  <si>
    <t xml:space="preserve">Allograft inflammatory factor 1-like </t>
  </si>
  <si>
    <t>plasma membrane;other membranes;cytoskeleton;other cell component</t>
  </si>
  <si>
    <t>CSK_C</t>
  </si>
  <si>
    <t>EIF3I</t>
  </si>
  <si>
    <t>Q13347</t>
  </si>
  <si>
    <t xml:space="preserve">Eukaryotic translation initiation factor 3 subunit I </t>
  </si>
  <si>
    <t>L13a-mediated translational silencing of Ceruloplasmin expression; Translation initiation complex formation; Formation of the ternary complex, and subsequently, the 43S complex; Ribosomal scanning and start codon recognition; GTP hydrolysis and joining of the 60S ribosomal subunit; Formation of a pool of free 40S subunits</t>
  </si>
  <si>
    <t>ATAD3C</t>
  </si>
  <si>
    <t>Q5T2N8</t>
  </si>
  <si>
    <t xml:space="preserve">ATPase family AAA domain-containing protein 3C </t>
  </si>
  <si>
    <t>mitochondrion</t>
  </si>
  <si>
    <t>Mito</t>
  </si>
  <si>
    <t>CAPZA1</t>
  </si>
  <si>
    <t>P52907</t>
  </si>
  <si>
    <t xml:space="preserve">F-actin-capping protein subunit alpha-1 </t>
  </si>
  <si>
    <t>Gene and protein expression by JAK-STAT signaling after Interleukin-12 stimulation; MHC class II antigen presentation; COPI-mediated anterograde transport; HSP90 chaperone cycle for steroid hormone receptors (SHR) in the presence of ligand; Factors involved in megakaryocyte development and platelet production; COPI-independent Golgi-to-ER retrograde traffic; Sensory processing of sound by inner hair cells of the cochlea; Advanced glycosylation endproduct receptor signaling</t>
  </si>
  <si>
    <t>CAPZB</t>
  </si>
  <si>
    <t>P47756</t>
  </si>
  <si>
    <t xml:space="preserve">F-actin-capping protein subunit beta </t>
  </si>
  <si>
    <t>other membranes;cytosol;cytoskeleton;other cell component</t>
  </si>
  <si>
    <t>MHC class II antigen presentation; COPI-mediated anterograde transport; RHOD GTPase cycle; HSP90 chaperone cycle for steroid hormone receptors (SHR) in the presence of ligand; Factors involved in megakaryocyte development and platelet production; COPI-independent Golgi-to-ER retrograde traffic; Sensory processing of sound by inner hair cells of the cochlea; RHOF GTPase cycle</t>
  </si>
  <si>
    <t>CASP14</t>
  </si>
  <si>
    <t>P31944</t>
  </si>
  <si>
    <t xml:space="preserve">Caspase-14 </t>
  </si>
  <si>
    <t>cytosol;cytoskeleton;mitochondrion;nucleus;other cell component</t>
  </si>
  <si>
    <t>Formation of the cornified envelope</t>
  </si>
  <si>
    <t>CKMT1A; CKMT1B</t>
  </si>
  <si>
    <t>P12532</t>
  </si>
  <si>
    <t xml:space="preserve">Creatine kinase U-type, mitochondrial </t>
  </si>
  <si>
    <t>Creatine metabolism</t>
  </si>
  <si>
    <t>EIF5A</t>
  </si>
  <si>
    <t>P63241</t>
  </si>
  <si>
    <t xml:space="preserve">Eukaryotic translation initiation factor 5A-1 </t>
  </si>
  <si>
    <t>protein metabolism;other metabolic processes;transport;signal transduction;other biological processes</t>
  </si>
  <si>
    <t>other membranes;cytosol;ER/Golgi;nucleus;other cell component</t>
  </si>
  <si>
    <t>Hypusine synthesis from eIF5A-lysine</t>
  </si>
  <si>
    <t>EIF5A2</t>
  </si>
  <si>
    <t>Q9GZV4</t>
  </si>
  <si>
    <t xml:space="preserve">Eukaryotic translation initiation factor 5A-2 </t>
  </si>
  <si>
    <t>protein metabolism;other metabolic processes;transport;other biological processes</t>
  </si>
  <si>
    <t>CNBP</t>
  </si>
  <si>
    <t>P62633</t>
  </si>
  <si>
    <t xml:space="preserve">CCHC-type zinc finger nucleic acid binding protein </t>
  </si>
  <si>
    <t>DNA metabolism;other metabolic processes;other biological processes</t>
  </si>
  <si>
    <t>cytosol;ER/Golgi;nucleus;other cell component</t>
  </si>
  <si>
    <t>SARS-CoV-2 activates/modulates innate and adaptive immune responses</t>
  </si>
  <si>
    <t>ELAVL1</t>
  </si>
  <si>
    <t>Q15717</t>
  </si>
  <si>
    <t xml:space="preserve">ELAV-like protein 1 </t>
  </si>
  <si>
    <t>mRNA Splicing - Major Pathway; HuR (ELAVL1) binds and stabilizes mRNA</t>
  </si>
  <si>
    <t>CORO2A</t>
  </si>
  <si>
    <t>Q92828</t>
  </si>
  <si>
    <t xml:space="preserve">Coronin-2A </t>
  </si>
  <si>
    <t>signal transduction</t>
  </si>
  <si>
    <t>ENO1</t>
  </si>
  <si>
    <t>P06733</t>
  </si>
  <si>
    <t xml:space="preserve">Alpha-enolase </t>
  </si>
  <si>
    <t>Glycolysis; Gluconeogenesis; Manipulation of host energy metabolism</t>
  </si>
  <si>
    <t>CYB5R3</t>
  </si>
  <si>
    <t>P00387</t>
  </si>
  <si>
    <t xml:space="preserve">NADH-cytochrome b5 reductase 3 </t>
  </si>
  <si>
    <t>non-structural extracellular;other membranes;cytosol;mitochondrion;ER/Golgi;other cytoplasmic organelle;other cell component</t>
  </si>
  <si>
    <t>Neutrophil degranulation; Phase I - Functionalization of compounds; Vitamin C (ascorbate) metabolism</t>
  </si>
  <si>
    <t>DES</t>
  </si>
  <si>
    <t>P17661</t>
  </si>
  <si>
    <t xml:space="preserve">Desmin </t>
  </si>
  <si>
    <t>Striated Muscle Contraction</t>
  </si>
  <si>
    <t>DLST</t>
  </si>
  <si>
    <t>P36957</t>
  </si>
  <si>
    <t xml:space="preserve">Dihydrolipoyllysine-residue succinyltransferase component of 2-oxoglutarate dehydrogenase complex, mitochondrial </t>
  </si>
  <si>
    <t>Citric acid cycle (TCA cycle); Lysine catabolism; Glyoxylate metabolism and glycine degradation</t>
  </si>
  <si>
    <t>DSG1</t>
  </si>
  <si>
    <t>Q02413</t>
  </si>
  <si>
    <t xml:space="preserve">Desmoglein-1 </t>
  </si>
  <si>
    <t>cell adhesion;cell organization and biogenesis;other biological processes</t>
  </si>
  <si>
    <t>Neutrophil degranulation; Formation of the cornified envelope; RND3 GTPase cycle; Apoptotic cleavage of cell adhesion  proteins; RND2 GTPase cycle</t>
  </si>
  <si>
    <t>EFHD1</t>
  </si>
  <si>
    <t>Q9BUP0</t>
  </si>
  <si>
    <t xml:space="preserve">EF-hand domain-containing protein D1 </t>
  </si>
  <si>
    <t>ERP44</t>
  </si>
  <si>
    <t>Q9BS26</t>
  </si>
  <si>
    <t xml:space="preserve">Endoplasmic reticulum resident protein 44 </t>
  </si>
  <si>
    <t>protein metabolism;other metabolic processes;stress response;other biological processes</t>
  </si>
  <si>
    <t>non-structural extracellular;other membranes;ER/Golgi;other cell component</t>
  </si>
  <si>
    <t>Neutrophil degranulation</t>
  </si>
  <si>
    <t>FLII</t>
  </si>
  <si>
    <t>Q13045</t>
  </si>
  <si>
    <t xml:space="preserve">Protein flightless-1 homolog </t>
  </si>
  <si>
    <t>GFAP</t>
  </si>
  <si>
    <t>P14136</t>
  </si>
  <si>
    <t xml:space="preserve">Glial fibrillary acidic protein </t>
  </si>
  <si>
    <t>cell organization and biogenesis;other metabolic processes;stress response;transport;developmental processes;other biological processes</t>
  </si>
  <si>
    <t>other membranes;cytosol;cytoskeleton;other cytoplasmic organelle;other cell component</t>
  </si>
  <si>
    <t>Chaperone Mediated Autophagy; Nuclear signaling by ERBB4</t>
  </si>
  <si>
    <t>GSDMA</t>
  </si>
  <si>
    <t>Q96QA5</t>
  </si>
  <si>
    <t xml:space="preserve">Gasdermin-A </t>
  </si>
  <si>
    <t>H2AC4; H2AC8</t>
  </si>
  <si>
    <t>P04908</t>
  </si>
  <si>
    <t xml:space="preserve">Histone H2A type 1-B/E </t>
  </si>
  <si>
    <t>HCMV Early Events; UCH proteinases; Ub-specific processing proteases; RUNX1 regulates transcription of genes involved in differentiation of HSCs; HDACs deacetylate histones; NoRC negatively regulates rRNA expression; Deposition of new CENPA-containing nucleosomes at the centromere; B-WICH complex positively regulates rRNA expression; Amyloid fiber formation; Meiotic synapsis; HCMV Late Events; Transcriptional regulation by small RNAs; Formation of the beta-catenin:TCF transactivating complex; Oxidative Stress Induced Senescence; Activation of anterior HOX genes in hindbrain development during early embryogenesis; Estrogen-dependent gene expression; Pre-NOTCH Transcription and Translation; Senescence-Associated Secretory Phenotype (SASP); RUNX1 regulates genes involved in megakaryocyte differentiation and platelet function; HATs acetylate histones; RNA Polymerase I Promoter Escape; Meiotic recombination;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SIRT1 negatively regulates rRNA expression; PRC2 methylates histones and DNA; Assembly of the ORC complex at the origin of replication; Activated PKN1 stimulates transcription of AR (androgen receptor) regulated genes KLK2 and KLK3; Defective pyroptosis; Packaging Of Telomere Ends; Condensation of Prophase Chromosomes; DNA Damage/Telomere Stress Induced Senescence; ERCC6 (CSB) and EHMT2 (G9a) positively regulate rRNA expression; DNA methylation; RNA Polymerase I Promoter Opening; Transcriptional regulation of granulopoiesis; Metalloprotease DUBs; RMTs methylate histone arginines</t>
  </si>
  <si>
    <t>FARSA</t>
  </si>
  <si>
    <t>Q9Y285</t>
  </si>
  <si>
    <t xml:space="preserve">Phenylalanine--tRNA ligase alpha subunit </t>
  </si>
  <si>
    <t>cell organization and biogenesis;protein metabolism;RNA metabolism OR transcription;other metabolic processes</t>
  </si>
  <si>
    <t>FARSB</t>
  </si>
  <si>
    <t>Q9NSD9</t>
  </si>
  <si>
    <t xml:space="preserve">Phenylalanine--tRNA ligase beta subunit </t>
  </si>
  <si>
    <t>FASN</t>
  </si>
  <si>
    <t>P49327</t>
  </si>
  <si>
    <t xml:space="preserve">Fatty acid synthase </t>
  </si>
  <si>
    <t>ChREBP activates metabolic gene expression; Activation of gene expression by SREBF (SREBP); Fatty acyl-CoA biosynthesis; NR1H2 &amp; NR1H3 regulate gene expression linked to lipogenesis; Vitamin B5 (pantothenate) metabolism</t>
  </si>
  <si>
    <t>H2AC6</t>
  </si>
  <si>
    <t>Q93077</t>
  </si>
  <si>
    <t xml:space="preserve">Histone H2A type 1-C </t>
  </si>
  <si>
    <t>FEN1</t>
  </si>
  <si>
    <t>P39748</t>
  </si>
  <si>
    <t xml:space="preserve">Flap endonuclease 1 </t>
  </si>
  <si>
    <t>cell cycle OR cell proliferation;cell organization and biogenesis;DNA metabolism;RNA metabolism OR transcription;other metabolic processes;stress response;other biological processes</t>
  </si>
  <si>
    <t>mitochondrion;nucleus;other cell component</t>
  </si>
  <si>
    <t>PCNA-Dependent Long Patch Base Excision Repair; Removal of the Flap Intermediate; Removal of the Flap Intermediate from the C-strand; HDR through MMEJ (alt-NHEJ); Early Phase of HIV Life Cycle; POLB-Dependent Long Patch Base Excision Repair</t>
  </si>
  <si>
    <t>H2AW</t>
  </si>
  <si>
    <t>Q7L7L0</t>
  </si>
  <si>
    <t xml:space="preserve">Histone H2A type 3 </t>
  </si>
  <si>
    <t>cell organization and biogenesis;DNA metabolism;other metabolic processes;stress response</t>
  </si>
  <si>
    <t>HCMV Early Events; UCH proteinases; Ub-specific processing proteases; HDACs deacetylate histones; HCMV Late Events; HATs acetylate histones; Metalloprotease DUBs; RMTs methylate histone arginines</t>
  </si>
  <si>
    <t>FLNA</t>
  </si>
  <si>
    <t>P21333</t>
  </si>
  <si>
    <t xml:space="preserve">Filamin-A </t>
  </si>
  <si>
    <t>cell cycle OR cell proliferation;cell organization and biogenesis;protein metabolism;other metabolic processes;stress response;transport;developmental processes;signal transduction;other biological processes</t>
  </si>
  <si>
    <t>non-structural extracellular;plasma membrane;other membranes;cytosol;cytoskeleton;ER/Golgi;nucleus;other cell component</t>
  </si>
  <si>
    <t>RHO GTPases activate PAKs; Platelet degranulation ; OAS antiviral response; GP1b-IX-V activation signalling; Cell-extracellular matrix interactions</t>
  </si>
  <si>
    <t>H2BC11</t>
  </si>
  <si>
    <t>P06899</t>
  </si>
  <si>
    <t xml:space="preserve">Histone H2B type 1-J </t>
  </si>
  <si>
    <t>Ub-specific processing proteases; RUNX1 regulates transcription of genes involved in differentiation of HSCs; Condensation of Prophase Chromosomes; HATs acetylate histones; E3 ubiquitin ligases ubiquitinate target proteins; Amyloid fiber formation; HCMV Early Events; Deposition of new CENPA-containing nucleosomes at the centromere; Meiotic synapsis; HCMV Late Events; Transcriptional regulation by small RNAs; B-WICH complex positively regulates rRNA expression; Recruitment and ATM-mediated phosphorylation of repair and signaling proteins at DNA double strand breaks; Formation of the beta-catenin:TCF transactivating complex; Oxidative Stress Induced Senescence; HDACs deacetylate histones; NoRC negatively regulates rRNA expression; Activation of anterior HOX genes in hindbrain development during early embryogenesis; Estrogen-dependent gene expression; Pre-NOTCH Transcription and Translation; Senescence-Associated Secretory Phenotype (SASP); RUNX1 regulates genes involved in megakaryocyte differentiation and platelet function; Processing of DNA double-strand break ends; G2/M DNA damage checkpoint; RNA Polymerase I Promoter Escape; Meiotic recombination;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SIRT1 negatively regulates rRNA expression; PRC2 methylates histones and DNA; Assembly of the ORC complex at the origin of replication; Activated PKN1 stimulates transcription of AR (androgen receptor) regulated genes KLK2 and KLK3; Defective pyroptosis; Packaging Of Telomere Ends; DNA Damage/Telomere Stress Induced Senescence; ERCC6 (CSB) and EHMT2 (G9a) positively regulate rRNA expression; DNA methylation; Nonhomologous End-Joining (NHEJ); RNA Polymerase I Promoter Opening; Transcriptional regulation of granulopoiesis</t>
  </si>
  <si>
    <t>H2BC17</t>
  </si>
  <si>
    <t>P23527</t>
  </si>
  <si>
    <t xml:space="preserve">Histone H2B type 1-O </t>
  </si>
  <si>
    <t>H2BC19P</t>
  </si>
  <si>
    <t>Q6DRA6</t>
  </si>
  <si>
    <t xml:space="preserve">Putative histone H2B type 2-D </t>
  </si>
  <si>
    <t>H2BC20P</t>
  </si>
  <si>
    <t>Q6DN03</t>
  </si>
  <si>
    <t xml:space="preserve">Putative histone H2B type 2-C </t>
  </si>
  <si>
    <t>H2BC21</t>
  </si>
  <si>
    <t>Q16778</t>
  </si>
  <si>
    <t xml:space="preserve">Histone H2B type 2-E </t>
  </si>
  <si>
    <t>cell organization and biogenesis;stress response</t>
  </si>
  <si>
    <t>HCMV Early Events; Ub-specific processing proteases; RUNX1 regulates transcription of genes involved in differentiation of HSCs; HDACs deacetylate histones; NoRC negatively regulates rRNA expression; Deposition of new CENPA-containing nucleosomes at the centromere; B-WICH complex positively regulates rRNA expression; Recruitment and ATM-mediated phosphorylation of repair and signaling proteins at DNA double strand breaks; Amyloid fiber formation; Meiotic synapsis; HCMV Late Events; Transcriptional regulation by small RNAs; Formation of the beta-catenin:TCF transactivating complex; Oxidative Stress Induced Senescence; Activation of anterior HOX genes in hindbrain development during early embryogenesis; Estrogen-dependent gene expression; Pre-NOTCH Transcription and Translation; Senescence-Associated Secretory Phenotype (SASP); RUNX1 regulates genes involved in megakaryocyte differentiation and platelet function; Processing of DNA double-strand break ends; G2/M DNA damage checkpoint; HATs acetylate histones; RNA Polymerase I Promoter Escape; Meiotic recombination;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SIRT1 negatively regulates rRNA expression; PRC2 methylates histones and DNA; Assembly of the ORC complex at the origin of replication; Activated PKN1 stimulates transcription of AR (androgen receptor) regulated genes KLK2 and KLK3; Defective pyroptosis; Packaging Of Telomere Ends; Condensation of Prophase Chromosomes; DNA Damage/Telomere Stress Induced Senescence; ERCC6 (CSB) and EHMT2 (G9a) positively regulate rRNA expression; DNA methylation; Nonhomologous End-Joining (NHEJ); RNA Polymerase I Promoter Opening; Transcriptional regulation of granulopoiesis</t>
  </si>
  <si>
    <t>H2BC3</t>
  </si>
  <si>
    <t>P33778</t>
  </si>
  <si>
    <t xml:space="preserve">Histone H2B type 1-B </t>
  </si>
  <si>
    <t>HCMV Early Events; Ub-specific processing proteases; RUNX1 regulates transcription of genes involved in differentiation of HSCs; HDACs deacetylate histones; NoRC negatively regulates rRNA expression; Deposition of new CENPA-containing nucleosomes at the centromere; B-WICH complex positively regulates rRNA expression; Recruitment and ATM-mediated phosphorylation of repair and signaling proteins at DNA double strand breaks; E3 ubiquitin ligases ubiquitinate target proteins; Amyloid fiber formation; Meiotic synapsis; HCMV Late Events; Transcriptional regulation by small RNAs; Formation of the beta-catenin:TCF transactivating complex; Oxidative Stress Induced Senescence; Activation of anterior HOX genes in hindbrain development during early embryogenesis; Estrogen-dependent gene expression; Pre-NOTCH Transcription and Translation; Senescence-Associated Secretory Phenotype (SASP); RUNX1 regulates genes involved in megakaryocyte differentiation and platelet function; Processing of DNA double-strand break ends; G2/M DNA damage checkpoint; HATs acetylate histones; RNA Polymerase I Promoter Escape; Meiotic recombination;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SIRT1 negatively regulates rRNA expression; PRC2 methylates histones and DNA; Assembly of the ORC complex at the origin of replication; Activated PKN1 stimulates transcription of AR (androgen receptor) regulated genes KLK2 and KLK3; Defective pyroptosis; Packaging Of Telomere Ends; Condensation of Prophase Chromosomes; DNA Damage/Telomere Stress Induced Senescence; ERCC6 (CSB) and EHMT2 (G9a) positively regulate rRNA expression; DNA methylation; Nonhomologous End-Joining (NHEJ); RNA Polymerase I Promoter Opening; Transcriptional regulation of granulopoiesis</t>
  </si>
  <si>
    <t>H2BU1</t>
  </si>
  <si>
    <t>Q8N257</t>
  </si>
  <si>
    <t xml:space="preserve">Histone H2B type 3-B </t>
  </si>
  <si>
    <t>Ub-specific processing proteases; RUNX1 regulates transcription of genes involved in differentiation of HSCs; Condensation of Prophase Chromosomes; HATs acetylate histones; Amyloid fiber formation; HCMV Early Events; Deposition of new CENPA-containing nucleosomes at the centromere; Meiotic synapsis; HCMV Late Events; Transcriptional regulation by small RNAs; B-WICH complex positively regulates rRNA expression; Recruitment and ATM-mediated phosphorylation of repair and signaling proteins at DNA double strand breaks; Formation of the beta-catenin:TCF transactivating complex; Oxidative Stress Induced Senescence; HDACs deacetylate histones; NoRC negatively regulates rRNA expression; Activation of anterior HOX genes in hindbrain development during early embryogenesis; Estrogen-dependent gene expression; Pre-NOTCH Transcription and Translation; Senescence-Associated Secretory Phenotype (SASP); RUNX1 regulates genes involved in megakaryocyte differentiation and platelet function; Processing of DNA double-strand break ends; G2/M DNA damage checkpoint; RNA Polymerase I Promoter Escape; Meiotic recombination;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SIRT1 negatively regulates rRNA expression; PRC2 methylates histones and DNA; Assembly of the ORC complex at the origin of replication; Activated PKN1 stimulates transcription of AR (androgen receptor) regulated genes KLK2 and KLK3; Defective pyroptosis; Packaging Of Telomere Ends; DNA Damage/Telomere Stress Induced Senescence; ERCC6 (CSB) and EHMT2 (G9a) positively regulate rRNA expression; DNA methylation; Nonhomologous End-Joining (NHEJ); RNA Polymerase I Promoter Opening; Transcriptional regulation of granulopoiesis</t>
  </si>
  <si>
    <t>HMGA1</t>
  </si>
  <si>
    <t>P17096</t>
  </si>
  <si>
    <t xml:space="preserve">High mobility group protein HMG-I/HMG-Y </t>
  </si>
  <si>
    <t>Vpr-mediated nuclear import of PICs; 2-LTR circle formation; Integration of viral DNA into host genomic DNA; Autointegration results in viral DNA circles; APOBEC3G mediated resistance to HIV-1 infection; Formation of Senescence-Associated Heterochromatin Foci (SAHF)</t>
  </si>
  <si>
    <t>IPO7</t>
  </si>
  <si>
    <t>O95373</t>
  </si>
  <si>
    <t xml:space="preserve">Importin-7 </t>
  </si>
  <si>
    <t>cytosol;nucleus</t>
  </si>
  <si>
    <t>IVNS1ABP</t>
  </si>
  <si>
    <t>Q9Y6Y0</t>
  </si>
  <si>
    <t xml:space="preserve">Influenza virus NS1A-binding protein </t>
  </si>
  <si>
    <t>KPRP</t>
  </si>
  <si>
    <t>Q5T749</t>
  </si>
  <si>
    <t xml:space="preserve">Keratinocyte proline-rich protein </t>
  </si>
  <si>
    <t>GAPDH</t>
  </si>
  <si>
    <t>P04406</t>
  </si>
  <si>
    <t xml:space="preserve">Glyceraldehyde-3-phosphate dehydrogenase </t>
  </si>
  <si>
    <t>cell organization and biogenesis;protein metabolism;other metabolic processes;stress response;other biological processes</t>
  </si>
  <si>
    <t>Glycolysis; Gluconeogenesis</t>
  </si>
  <si>
    <t>GARS1</t>
  </si>
  <si>
    <t>P41250</t>
  </si>
  <si>
    <t xml:space="preserve">Glycine--tRNA ligase </t>
  </si>
  <si>
    <t>non-structural extracellular;cytosol;mitochondrion;other cell component</t>
  </si>
  <si>
    <t>Cytosolic tRNA aminoacylation; Mitochondrial tRNA aminoacylation</t>
  </si>
  <si>
    <t>MAPK3</t>
  </si>
  <si>
    <t>P27361</t>
  </si>
  <si>
    <t xml:space="preserve">Mitogen-activated protein kinase 3 </t>
  </si>
  <si>
    <t>cell cycle OR cell proliferation;protein metabolism;RNA metabolism OR transcription;other metabolic processes;stress response;transport;developmental processes;signal transduction;other biological processes</t>
  </si>
  <si>
    <t>plasma membrane;other membranes;cytosol;cytoskeleton;mitochondrion;ER/Golgi;nucleus;other cytoplasmic organelle;other cell component</t>
  </si>
  <si>
    <t>Regulation of actin dynamics for phagocytic cup formation; FCERI mediated MAPK activation; FCGR3A-mediated phagocytosis; RHO GTPases Activate WASPs and WAVEs; Oxidative Stress Induced Senescence; Senescence-Associated Secretory Phenotype (SASP); RNA Polymerase I Promoter Opening; ISG15 antiviral mechanism; Regulation of HSF1-mediated heat shock response; PI5P, PP2A and IER3 Regulate PI3K/AKT Signaling; Signal attenuation; Signaling by BRAF and RAF1 fusions; RHO GTPases Activate NADPH Oxidases; NCAM signaling for neurite out-growth; MAPK3 (ERK1) activation; ESR-mediated signaling; RUNX2 regulates osteoblast differentiation; Growth hormone receptor signaling; SMAD2/SMAD3:SMAD4 heterotrimer regulates transcription; Oncogene Induced Senescence; Spry regulation of FGF signaling; Estrogen-dependent nuclear events downstream of ESR-membrane signaling; Gastrin-CREB signalling pathway via PKC and MAPK; Signaling by moderate kinase activity BRAF mutants; Paradoxical activation of RAF signaling by kinase inactive BRAF; Signaling downstream of RAS mutants; Signaling by RAF1 mutants; MAP2K and MAPK activation; Signaling by high-kinase activity BRAF mutants; Suppression of apoptosis; Thrombin signalling through proteinase activated receptors (PARs); Regulation of PTEN gene transcription; Signaling by NODAL; Regulation of the apoptosome activity; Signal transduction by L1; RSK activation; Signaling by Activin; Activation of the AP-1 family of transcription factors; Frs2-mediated activation; Nuclear events stimulated by ALK signaling in cancer; Negative feedback regulation of MAPK pathway; Advanced glycosylation endproduct receptor signaling; ERKs are inactivated; Signaling by MAP2K mutants</t>
  </si>
  <si>
    <t>GCLM</t>
  </si>
  <si>
    <t>P48507</t>
  </si>
  <si>
    <t xml:space="preserve">Glutamate--cysteine ligase regulatory subunit </t>
  </si>
  <si>
    <t>cell organization and biogenesis;other metabolic processes;stress response;other biological processes</t>
  </si>
  <si>
    <t>Nuclear events mediated by NFE2L2; Glutathione synthesis and recycling; Defective GCLC causes HAGGSD</t>
  </si>
  <si>
    <t>MISP</t>
  </si>
  <si>
    <t>Q8IVT2</t>
  </si>
  <si>
    <t xml:space="preserve">Mitotic interactor and substrate of PLK1 </t>
  </si>
  <si>
    <t>MYL6</t>
  </si>
  <si>
    <t>P60660</t>
  </si>
  <si>
    <t xml:space="preserve">Myosin light polypeptide 6 </t>
  </si>
  <si>
    <t>Smooth Muscle Contraction; RHO GTPases activate PAKs; RHO GTPases activate PKNs; EPHA-mediated growth cone collapse; RHO GTPases activate CIT; Sema4D induced cell migration and growth-cone collapse; RHO GTPases Activate ROCKs</t>
  </si>
  <si>
    <t>MYL9</t>
  </si>
  <si>
    <t>P24844</t>
  </si>
  <si>
    <t xml:space="preserve">Myosin regulatory light polypeptide 9 </t>
  </si>
  <si>
    <t>RHO GTPases activate CIT; EPHA-mediated growth cone collapse; Sema4D induced cell migration and growth-cone collapse; Smooth Muscle Contraction; RHO GTPases activate PKNs; RHO GTPases Activate ROCKs; RHO GTPases activate PAKs; RUNX1 regulates genes involved in megakaryocyte differentiation and platelet function</t>
  </si>
  <si>
    <t>MYO18A</t>
  </si>
  <si>
    <t>Q92614</t>
  </si>
  <si>
    <t xml:space="preserve">Unconventional myosin-XVIIIa </t>
  </si>
  <si>
    <t>cell organization and biogenesis;DNA metabolism;other metabolic processes;transport;other biological processes</t>
  </si>
  <si>
    <t>other membranes;cytoskeleton;ER/Golgi;other cell component</t>
  </si>
  <si>
    <t>Signaling by FGFR1 in disease; Signaling by cytosolic FGFR1 fusion mutants; Signaling by FLT3 fusion proteins</t>
  </si>
  <si>
    <t>GNAI2</t>
  </si>
  <si>
    <t>P04899</t>
  </si>
  <si>
    <t xml:space="preserve">Guanine nucleotide-binding protein G(i) subunit alpha-2 </t>
  </si>
  <si>
    <t>cell-cell signaling;cell cycle OR cell proliferation;signal transduction;other biological processes</t>
  </si>
  <si>
    <t>G alpha (i) signalling events; G alpha (z) signalling events; Adenylate cyclase inhibitory pathway; ADP signalling through P2Y purinoceptor 12; G alpha (s) signalling events; Extra-nuclear estrogen signaling; GPER1 signaling; ADORA2B mediated anti-inflammatory cytokines production; Adrenaline,noradrenaline inhibits insulin secretion</t>
  </si>
  <si>
    <t>NEFH</t>
  </si>
  <si>
    <t>P12036</t>
  </si>
  <si>
    <t xml:space="preserve">Neurofilament heavy polypeptide </t>
  </si>
  <si>
    <t>GNAS</t>
  </si>
  <si>
    <t>Q5JWF2</t>
  </si>
  <si>
    <t xml:space="preserve">Guanine nucleotide-binding protein G(s) subunit alpha isoforms XLas </t>
  </si>
  <si>
    <t>cell adhesion;stress response;developmental processes;signal transduction;other biological processes</t>
  </si>
  <si>
    <t>plasma membrane;other membranes;cytosol</t>
  </si>
  <si>
    <t>G alpha (i) signalling events; G alpha (z) signalling events; G alpha (s) signalling events; GPER1 signaling; ADORA2B mediated anti-inflammatory cytokines production; Hedgehog 'off' state; Vasopressin regulates renal water homeostasis via Aquaporins; Glucagon-like Peptide-1 (GLP1) regulates insulin secretion; Prostacyclin signalling through prostacyclin receptor; Glucagon-type ligand receptors; PKA activation in glucagon signalling</t>
  </si>
  <si>
    <t>P63092</t>
  </si>
  <si>
    <t xml:space="preserve">Guanine nucleotide-binding protein G(s) subunit alpha isoforms short </t>
  </si>
  <si>
    <t>cell adhesion;stress response;transport;developmental processes;signal transduction;other biological processes</t>
  </si>
  <si>
    <t>NEFM</t>
  </si>
  <si>
    <t>P07197</t>
  </si>
  <si>
    <t xml:space="preserve">Neurofilament medium polypeptide </t>
  </si>
  <si>
    <t>NUMA1</t>
  </si>
  <si>
    <t>Q14980</t>
  </si>
  <si>
    <t xml:space="preserve">Nuclear mitotic apparatus protein 1 </t>
  </si>
  <si>
    <t>plasma membrane;other membranes;cytosol;cytoskeleton;ER/Golgi;nucleus;other cell component</t>
  </si>
  <si>
    <t>Recruitment of NuMA to mitotic centrosomes; Mitotic Prophase</t>
  </si>
  <si>
    <t>PCBD1</t>
  </si>
  <si>
    <t>P61457</t>
  </si>
  <si>
    <t xml:space="preserve">Pterin-4-alpha-carbinolamine dehydratase </t>
  </si>
  <si>
    <t>Phenylalanine metabolism</t>
  </si>
  <si>
    <t>PDLIM7</t>
  </si>
  <si>
    <t>Q9NR12</t>
  </si>
  <si>
    <t xml:space="preserve">PDZ and LIM domain protein 7 </t>
  </si>
  <si>
    <t>RET signaling</t>
  </si>
  <si>
    <t>PHB1</t>
  </si>
  <si>
    <t>P35232</t>
  </si>
  <si>
    <t xml:space="preserve">Prohibitin 1 </t>
  </si>
  <si>
    <t>cell organization and biogenesis;protein metabolism;DNA metabolism;other metabolic processes;stress response;signal transduction;other biological processes</t>
  </si>
  <si>
    <t>plasma membrane;other membranes;mitochondrion;nucleus;other cytoplasmic organelle;other cell component</t>
  </si>
  <si>
    <t>Signaling by moderate kinase activity BRAF mutants; Paradoxical activation of RAF signaling by kinase inactive BRAF; Signaling downstream of RAS mutants; RAF activation; Processing of SMDT1</t>
  </si>
  <si>
    <t>GPI</t>
  </si>
  <si>
    <t>P06744</t>
  </si>
  <si>
    <t xml:space="preserve">Glucose-6-phosphate isomerase </t>
  </si>
  <si>
    <t>non-structural extracellular;plasma membrane;other membranes;cytosol;nucleus;other cell component</t>
  </si>
  <si>
    <t>Neutrophil degranulation; Glycolysis; Gluconeogenesis; TP53 Regulates Metabolic Genes</t>
  </si>
  <si>
    <t>GPRC5A</t>
  </si>
  <si>
    <t>Q8NFJ5</t>
  </si>
  <si>
    <t xml:space="preserve">Retinoic acid-induced protein 3 </t>
  </si>
  <si>
    <t>signal transduction;other biological processes</t>
  </si>
  <si>
    <t>plasma membrane;other membranes;nucleus;other cell component</t>
  </si>
  <si>
    <t>PITHD1</t>
  </si>
  <si>
    <t>Q9GZP4</t>
  </si>
  <si>
    <t xml:space="preserve">PITH domain-containing protein 1 </t>
  </si>
  <si>
    <t>GSPT1</t>
  </si>
  <si>
    <t>P15170</t>
  </si>
  <si>
    <t xml:space="preserve">Eukaryotic peptide chain release factor GTP-binding subunit ERF3A </t>
  </si>
  <si>
    <t>cell cycle OR cell proliferation;cell organization and biogenesis;protein metabolism;RNA metabolism OR transcription;other metabolic processes;other biological processes</t>
  </si>
  <si>
    <t>Regulation of expression of SLITs and ROBOs; Nonsense Mediated Decay (NMD) enhanced by the Exon Junction Complex (EJC); Eukaryotic Translation Termination; Nonsense Mediated Decay (NMD) independent of the Exon Junction Complex (EJC)</t>
  </si>
  <si>
    <t>GSR</t>
  </si>
  <si>
    <t>P00390</t>
  </si>
  <si>
    <t xml:space="preserve">Glutathione reductase, mitochondrial </t>
  </si>
  <si>
    <t>other metabolic processes;stress response;other biological processes</t>
  </si>
  <si>
    <t>plasma membrane;other membranes;cytosol;mitochondrion</t>
  </si>
  <si>
    <t>PLEC</t>
  </si>
  <si>
    <t>Q15149</t>
  </si>
  <si>
    <t xml:space="preserve">Plectin </t>
  </si>
  <si>
    <t>cell cycle OR cell proliferation;cell organization and biogenesis;other metabolic processes;stress response;developmental processes;other biological processes</t>
  </si>
  <si>
    <t>plasma membrane;other membranes;cytosol;cytoskeleton;mitochondrion;other cell component</t>
  </si>
  <si>
    <t>Type I hemidesmosome assembly; Caspase-mediated cleavage of cytoskeletal proteins; Assembly of collagen fibrils and other multimeric structures</t>
  </si>
  <si>
    <t>GSTP1</t>
  </si>
  <si>
    <t>P09211</t>
  </si>
  <si>
    <t xml:space="preserve">Glutathione S-transferase P </t>
  </si>
  <si>
    <t>cell cycle OR cell proliferation;other metabolic processes;stress response;developmental processes;other biological processes</t>
  </si>
  <si>
    <t>non-structural extracellular;cytosol;mitochondrion;nucleus;other cell component</t>
  </si>
  <si>
    <t>Neutrophil degranulation; Detoxification of Reactive Oxygen Species; Paracetamol ADME; Glutathione conjugation</t>
  </si>
  <si>
    <t>GTF2I</t>
  </si>
  <si>
    <t>P78347</t>
  </si>
  <si>
    <t xml:space="preserve">General transcription factor II-I </t>
  </si>
  <si>
    <t>POF1B</t>
  </si>
  <si>
    <t>Q8WVV4</t>
  </si>
  <si>
    <t xml:space="preserve">Protein POF1B </t>
  </si>
  <si>
    <t>PPP1CB</t>
  </si>
  <si>
    <t>P62140</t>
  </si>
  <si>
    <t xml:space="preserve">Serine/threonine-protein phosphatase PP1-beta catalytic subunit </t>
  </si>
  <si>
    <t>cell cycle OR cell proliferation;protein metabolism;other metabolic processes;signal transduction;other biological processes</t>
  </si>
  <si>
    <t>Regulation of PLK1 Activity at G2/M Transition; Circadian Clock; Downregulation of TGF-beta receptor signaling; RAF activation; RHO GTPases activate PAKs; RHO GTPases activate PKNs; RHO GTPases activate CIT; RHO GTPases Activate ROCKs; Triglyceride catabolism; SHOC2 M1731 mutant abolishes MRAS complex function; Gain-of-function MRAS complexes activate RAF signaling</t>
  </si>
  <si>
    <t>PPP1R12A</t>
  </si>
  <si>
    <t>O14974</t>
  </si>
  <si>
    <t xml:space="preserve">Protein phosphatase 1 regulatory subunit 12A </t>
  </si>
  <si>
    <t>cell cycle OR cell proliferation;cell organization and biogenesis;protein metabolism;other metabolic processes;signal transduction;other biological processes</t>
  </si>
  <si>
    <t>Regulation of PLK1 Activity at G2/M Transition; RHO GTPases activate CIT; RHO GTPases activate PKNs; RHO GTPases Activate ROCKs; RHO GTPases activate PAKs</t>
  </si>
  <si>
    <t>PPP1R9B</t>
  </si>
  <si>
    <t>Q96SB3</t>
  </si>
  <si>
    <t xml:space="preserve">Neurabin-2 </t>
  </si>
  <si>
    <t>cell organization and biogenesis;RNA metabolism OR transcription;other metabolic processes;stress response;developmental processes;signal transduction;other biological processes</t>
  </si>
  <si>
    <t>signal transduction activity or receptor binding;enzyme regulator activity;cytoskeletal activity;kinase activity;other molecular function</t>
  </si>
  <si>
    <t>PRPH</t>
  </si>
  <si>
    <t>P41219</t>
  </si>
  <si>
    <t xml:space="preserve">Peripherin </t>
  </si>
  <si>
    <t>PSMB5</t>
  </si>
  <si>
    <t>P28074</t>
  </si>
  <si>
    <t xml:space="preserve">Proteasome subunit beta type-5 </t>
  </si>
  <si>
    <t>FCERI mediated NF-kB activation; Separation of Sister Chromatids; The role of GTSE1 in G2/M progression after G2 checkpoint;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</si>
  <si>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RPN2</t>
  </si>
  <si>
    <t>P04844</t>
  </si>
  <si>
    <t xml:space="preserve">Dolichyl-diphosphooligosaccharide--protein glycosyltransferase subunit 2 </t>
  </si>
  <si>
    <t>other membranes;ER/Golgi;nucleus;other cytoplasmic organelle</t>
  </si>
  <si>
    <t>translation activity</t>
  </si>
  <si>
    <t>SRP-dependent cotranslational protein targeting to membrane; Asparagine N-linked glycosylation; Maturation of spike protein</t>
  </si>
  <si>
    <t>RTN4</t>
  </si>
  <si>
    <t>Q9NQC3</t>
  </si>
  <si>
    <t xml:space="preserve">Reticulon-4 </t>
  </si>
  <si>
    <t>cell adhesion;cell organization and biogenesis;stress response;developmental processes;other biological processes</t>
  </si>
  <si>
    <t>plasma membrane;other membranes;ER/Golgi;nucleus;other cell component</t>
  </si>
  <si>
    <t>Axonal growth inhibition (RHOA activation)</t>
  </si>
  <si>
    <t>S100A16</t>
  </si>
  <si>
    <t>Q96FQ6</t>
  </si>
  <si>
    <t xml:space="preserve">Protein S100-A16 </t>
  </si>
  <si>
    <t>S100A8</t>
  </si>
  <si>
    <t>P05109</t>
  </si>
  <si>
    <t xml:space="preserve">Protein S100-A8 </t>
  </si>
  <si>
    <t>cell adhesion;cell-cell signaling;protein metabolism;other metabolic processes;stress response;developmental processes;other biological processes</t>
  </si>
  <si>
    <t>ER-Phagosome pathway; Neutrophil degranulation; MyD88:MAL(TIRAP) cascade initiated on plasma membrane; MyD88 deficiency (TLR2/4); IRAK4 deficiency (TLR2/4); Regulation of TLR by endogenous ligand; Metal sequestration by antimicrobial proteins; RHO GTPases Activate NADPH Oxidases</t>
  </si>
  <si>
    <t>SEC16A</t>
  </si>
  <si>
    <t>O15027</t>
  </si>
  <si>
    <t xml:space="preserve">Protein transport protein Sec16A </t>
  </si>
  <si>
    <t>cell organization and biogenesis;other metabolic processes;stress response;transport;other biological processes</t>
  </si>
  <si>
    <t>COPII-mediated vesicle transport</t>
  </si>
  <si>
    <t>SERPINB3</t>
  </si>
  <si>
    <t>P29508</t>
  </si>
  <si>
    <t xml:space="preserve">Serpin B3 </t>
  </si>
  <si>
    <t>cell-cell signaling;other biological processes</t>
  </si>
  <si>
    <t>non-structural extracellular;nucleus;other cytoplasmic organelle;other cell component</t>
  </si>
  <si>
    <t>SERPINB4</t>
  </si>
  <si>
    <t>P48594</t>
  </si>
  <si>
    <t xml:space="preserve">Serpin B4 </t>
  </si>
  <si>
    <t>non-structural extracellular;other cell component</t>
  </si>
  <si>
    <t>SF3B1</t>
  </si>
  <si>
    <t>O75533</t>
  </si>
  <si>
    <t xml:space="preserve">Splicing factor 3B subunit 1 </t>
  </si>
  <si>
    <t>mRNA Splicing - Major Pathway; B-WICH complex positively regulates rRNA expression; mRNA Splicing - Minor Pathway</t>
  </si>
  <si>
    <t>SF3B2</t>
  </si>
  <si>
    <t>Q13435</t>
  </si>
  <si>
    <t xml:space="preserve">Splicing factor 3B subunit 2 </t>
  </si>
  <si>
    <t>mRNA Splicing - Major Pathway; mRNA Splicing - Minor Pathway</t>
  </si>
  <si>
    <t>SIPA1L1</t>
  </si>
  <si>
    <t>O43166</t>
  </si>
  <si>
    <t xml:space="preserve">Signal-induced proliferation-associated 1-like protein 1 </t>
  </si>
  <si>
    <t>cell organization and biogenesis;signal transduction;other biological processes</t>
  </si>
  <si>
    <t>signal transduction activity or receptor binding;enzyme regulator activity</t>
  </si>
  <si>
    <t>Neurexins and neuroligins</t>
  </si>
  <si>
    <t>SLTM</t>
  </si>
  <si>
    <t>Q9NWH9</t>
  </si>
  <si>
    <t xml:space="preserve">SAFB-like transcription modulator </t>
  </si>
  <si>
    <t>SPECC1</t>
  </si>
  <si>
    <t>Q5M775</t>
  </si>
  <si>
    <t xml:space="preserve">Cytospin-B </t>
  </si>
  <si>
    <t>other membranes;cytosol;cytoskeleton;nucleus;other cell component</t>
  </si>
  <si>
    <t>SPECC1L</t>
  </si>
  <si>
    <t>Q69YQ0</t>
  </si>
  <si>
    <t xml:space="preserve">Cytospin-A </t>
  </si>
  <si>
    <t>cell adhesion;cell cycle OR cell proliferation;cell organization and biogenesis;other biological processes</t>
  </si>
  <si>
    <t>SPTAN1</t>
  </si>
  <si>
    <t>Q13813</t>
  </si>
  <si>
    <t xml:space="preserve">Spectrin alpha chain, non-erythrocytic 1 </t>
  </si>
  <si>
    <t>COPI-mediated anterograde transport; Sensory processing of sound by inner hair cells of the cochlea; Sensory processing of sound by outer hair cells of the cochlea; Neutrophil degranulation; RHOV GTPase cycle; Nephrin family interactions; RAF/MAP kinase cascade; NCAM signaling for neurite out-growth; Caspase-mediated cleavage of cytoskeletal proteins; Interaction between L1 and Ankyrins; RHOU GTPase cycle</t>
  </si>
  <si>
    <t>SPTB</t>
  </si>
  <si>
    <t>P11277</t>
  </si>
  <si>
    <t xml:space="preserve">Spectrin beta chain, erythrocytic </t>
  </si>
  <si>
    <t>COPI-mediated anterograde transport; RAF/MAP kinase cascade; NCAM signaling for neurite out-growth; Interaction between L1 and Ankyrins</t>
  </si>
  <si>
    <t>SPTBN1</t>
  </si>
  <si>
    <t>Q01082</t>
  </si>
  <si>
    <t xml:space="preserve">Spectrin beta chain, non-erythrocytic 1 </t>
  </si>
  <si>
    <t>cell cycle OR cell proliferation;cell organization and biogenesis;protein metabolism;other metabolic processes;transport;signal transduction;other biological processes</t>
  </si>
  <si>
    <t>COPI-mediated anterograde transport; RAF/MAP kinase cascade; NCAM signaling for neurite out-growth; Interaction between L1 and Ankyrins; Nephrin family interactions; RHOV GTPase cycle; RHOU GTPase cycle; Sensory processing of sound by inner hair cells of the cochlea; Sensory processing of sound by outer hair cells of the cochlea; Signaling by FLT3 fusion proteins</t>
  </si>
  <si>
    <t>SPTBN2</t>
  </si>
  <si>
    <t>O15020</t>
  </si>
  <si>
    <t xml:space="preserve">Spectrin beta chain, non-erythrocytic 2 </t>
  </si>
  <si>
    <t>MHC class II antigen presentation; COPI-mediated anterograde transport; RAF/MAP kinase cascade; NCAM signaling for neurite out-growth; Interaction between L1 and Ankyrins</t>
  </si>
  <si>
    <t>STK38</t>
  </si>
  <si>
    <t>Q15208</t>
  </si>
  <si>
    <t xml:space="preserve">Serine/threonine-protein kinase 38 </t>
  </si>
  <si>
    <t>protein metabolism;other metabolic processes;signal transduction;other biological processes</t>
  </si>
  <si>
    <t>RHOBTB2 GTPase cycle; RHOBTB1 GTPase cycle</t>
  </si>
  <si>
    <t>STOML2</t>
  </si>
  <si>
    <t>Q9UJZ1</t>
  </si>
  <si>
    <t xml:space="preserve">Stomatin-like protein 2, mitochondrial </t>
  </si>
  <si>
    <t>cell organization and biogenesis;protein metabolism;other metabolic processes;stress response;transport;signal transduction;other biological processes</t>
  </si>
  <si>
    <t>plasma membrane;other membranes;cytoskeleton;mitochondrion</t>
  </si>
  <si>
    <t>Processing of SMDT1</t>
  </si>
  <si>
    <t xml:space="preserve">IMS_IM </t>
  </si>
  <si>
    <t>SVIL</t>
  </si>
  <si>
    <t>O95425</t>
  </si>
  <si>
    <t xml:space="preserve">Supervillin </t>
  </si>
  <si>
    <t>SYNPO</t>
  </si>
  <si>
    <t>Q8N3V7</t>
  </si>
  <si>
    <t xml:space="preserve">Synaptopodin </t>
  </si>
  <si>
    <t>TGM1</t>
  </si>
  <si>
    <t>P22735</t>
  </si>
  <si>
    <t xml:space="preserve">Protein-glutamine gamma-glutamyltransferase K </t>
  </si>
  <si>
    <t>TIPRL</t>
  </si>
  <si>
    <t>O75663</t>
  </si>
  <si>
    <t xml:space="preserve">TIP41-like protein </t>
  </si>
  <si>
    <t>stress response;signal transduction;other biological processes</t>
  </si>
  <si>
    <t>TOP2B</t>
  </si>
  <si>
    <t>Q02880</t>
  </si>
  <si>
    <t xml:space="preserve">DNA topoisomerase 2-beta </t>
  </si>
  <si>
    <t>cell cycle OR cell proliferation;cell organization and biogenesis;DNA metabolism;other metabolic processes;developmental processes;other biological processes</t>
  </si>
  <si>
    <t>SUMOylation of DNA replication proteins</t>
  </si>
  <si>
    <t>TPI1</t>
  </si>
  <si>
    <t>P60174</t>
  </si>
  <si>
    <t xml:space="preserve">Triosephosphate isomerase </t>
  </si>
  <si>
    <t>VIM</t>
  </si>
  <si>
    <t>P08670</t>
  </si>
  <si>
    <t xml:space="preserve">Vimentin </t>
  </si>
  <si>
    <t>cell organization and biogenesis;stress response;developmental processes;signal transduction;other biological processes</t>
  </si>
  <si>
    <t>plasma membrane;other membranes;cytosol;cytoskeleton;nucleus;other cytoplasmic organelle;other cell component</t>
  </si>
  <si>
    <t>Aggrephagy; Interleukin-4 and Interleukin-13 signaling; Caspase-mediated cleavage of cytoskeletal proteins; Chaperone Mediated Autophagy; RHOBTB1 GTPase cycle; Late endosomal microautophagy; Striated Muscle Contraction</t>
  </si>
  <si>
    <t>C_CSK</t>
  </si>
  <si>
    <t>AKAP2</t>
  </si>
  <si>
    <t>Q9Y2D5</t>
  </si>
  <si>
    <t xml:space="preserve">A-kinase anchor protein 2 </t>
  </si>
  <si>
    <t>ALDOA</t>
  </si>
  <si>
    <t>P04075</t>
  </si>
  <si>
    <t xml:space="preserve">Fructose-bisphosphate aldolase A </t>
  </si>
  <si>
    <t>cell organization and biogenesis;other metabolic processes;other biological processes</t>
  </si>
  <si>
    <t>Neutrophil degranulation; Glycolysis; Gluconeogenesis; Platelet degranulation</t>
  </si>
  <si>
    <t>ALPG</t>
  </si>
  <si>
    <t>P10696</t>
  </si>
  <si>
    <t xml:space="preserve">Alkaline phosphatase, germ cell type </t>
  </si>
  <si>
    <t>ALPP</t>
  </si>
  <si>
    <t>P05187</t>
  </si>
  <si>
    <t xml:space="preserve">Alkaline phosphatase, placental type </t>
  </si>
  <si>
    <t>plasma membrane;other membranes;other cell component</t>
  </si>
  <si>
    <t>Intra-Golgi traffic</t>
  </si>
  <si>
    <t>ZC3HAV1</t>
  </si>
  <si>
    <t>Q7Z2W4</t>
  </si>
  <si>
    <t xml:space="preserve">Zinc finger CCCH-type antiviral protein 1 </t>
  </si>
  <si>
    <t>Signaling by BRAF and RAF1 fusions</t>
  </si>
  <si>
    <t>ZNF326</t>
  </si>
  <si>
    <t>Q5BKZ1</t>
  </si>
  <si>
    <t xml:space="preserve">DBIRD complex subunit ZNF326 </t>
  </si>
  <si>
    <t>AP1B1</t>
  </si>
  <si>
    <t>Q10567</t>
  </si>
  <si>
    <t xml:space="preserve">AP-1 complex subunit beta-1 </t>
  </si>
  <si>
    <t>transport;developmental processes</t>
  </si>
  <si>
    <t>MHC class II antigen presentation; Lysosome Vesicle Biogenesis; Golgi Associated Vesicle Biogenesis; Nef mediated downregulation of MHC class I complex cell surface expression</t>
  </si>
  <si>
    <t>AP2B1</t>
  </si>
  <si>
    <t>P63010</t>
  </si>
  <si>
    <t xml:space="preserve">AP-2 complex subunit beta </t>
  </si>
  <si>
    <t>plasma membrane;other membranes;cytosol;other cytoplasmic organelle;other cell component</t>
  </si>
  <si>
    <t>MHC class II antigen presentation; Cargo recognition for clathrin-mediated endocytosis; Potential therapeutics for SARS; Recycling pathway of L1; WNT5A-dependent internalization of FZD4; EPH-ephrin mediated repulsion of cells; LDL clearance; Retrograde neurotrophin signalling; WNT5A-dependent internalization of FZD2, FZD5 and ROR2; VLDLR internalisation and degradation; Nef Mediated CD4 Down-regulation; Nef Mediated CD8 Down-regulation</t>
  </si>
  <si>
    <t>ATIC</t>
  </si>
  <si>
    <t>P31939</t>
  </si>
  <si>
    <t xml:space="preserve">Bifunctional purine biosynthesis protein ATIC </t>
  </si>
  <si>
    <t>Signaling by ALK fusions and activated point mutants; Purine ribonucleoside monophosphate biosynthesis</t>
  </si>
  <si>
    <t>AZGP1</t>
  </si>
  <si>
    <t>P25311</t>
  </si>
  <si>
    <t xml:space="preserve">Zinc-alpha-2-glycoprotein </t>
  </si>
  <si>
    <t>cell adhesion;RNA metabolism OR transcription;other metabolic processes;transport;other biological processes</t>
  </si>
  <si>
    <t>Miscellaneous transport and binding events</t>
  </si>
  <si>
    <t>C20orf27</t>
  </si>
  <si>
    <t>Q9GZN8</t>
  </si>
  <si>
    <t xml:space="preserve">UPF0687 protein C20orf27 </t>
  </si>
  <si>
    <t>CALM1</t>
  </si>
  <si>
    <t>P0DP23</t>
  </si>
  <si>
    <t xml:space="preserve">Calmodulin-1 </t>
  </si>
  <si>
    <t>cell cycle OR cell proliferation;cell organization and biogenesis;other metabolic processes;signal transduction;other biological processes</t>
  </si>
  <si>
    <t>FCERI mediated Ca+2 mobilization; FCGR3A-mediated IL10 synthesis; Antigen activates B Cell Receptor (BCR) leading to generation of second messengers; Platelet degranulation ; Ion homeostasis; Ion transport by P-type ATPases; Reduction of cytosolic Ca++ levels; Smooth Muscle Contraction; Extra-nuclear estrogen signaling; Stimuli-sensing channels; RAS processing; Translocation of SLC2A4 (GLUT4) to the plasma membrane; RHO GTPases activate IQGAPs; Activation of AMPK downstream of NMDARs; Signaling by BRAF and RAF1 fusions; Transcriptional activation of mitochondrial biogenesis; Ca2+ pathway; Uptake and function of anthrax toxins; Inactivation, recovery and regulation of the phototransduction cascade; RAF activation; Ras activation upon Ca2+ influx through NMDA receptor; RHO GTPases activate PAKs; Synthesis of IP3 and IP4 in the cytosol; Regulation of MECP2 expression and activity; Unblocking of NMDA receptors, glutamate binding and activation; Negative regulation of NMDA receptor-mediated neuronal transmission; Long-term potentiation; Glycogen breakdown (glycogenolysis); VEGFR2 mediated vascular permeability; VEGFR2 mediated cell proliferation; PKA activation; CLEC7A (Dectin-1) induces NFAT activation; Signaling by moderate kinase activity BRAF mutants; Paradoxical activation of RAF signaling by kinase inactive BRAF; Signaling downstream of RAS mutants; Signaling by RAF1 mutants; Protein methylation; Sodium/Calcium exchangers; Phase 0 - rapid depolarisation; eNOS activation; Calcineurin activates NFAT; Tetrahydrobiopterin (BH4) synthesis, recycling, salvage and regulation; CaMK IV-mediated phosphorylation of CREB; Cam-PDE 1 activation; DARPP-32 events; CREB1 phosphorylation through the activation of Adenylate Cyclase; CREB1 phosphorylation through the activation of CaMKII/CaMKK/CaMKIV cascasde; Activation of Ca-permeable Kainate Receptor; Loss of phosphorylation of MECP2 at T308; Activation of RAC1 downstream of NMDARs</t>
  </si>
  <si>
    <t>CALML5</t>
  </si>
  <si>
    <t>Q9NZT1</t>
  </si>
  <si>
    <t xml:space="preserve">Calmodulin-like protein 5 </t>
  </si>
  <si>
    <t>HDAC6</t>
  </si>
  <si>
    <t>Q9UBN7</t>
  </si>
  <si>
    <t xml:space="preserve">Histone deacetylase 6 </t>
  </si>
  <si>
    <t>cell organization and biogenesis;protein metabolism;other metabolic processes;stress response;transport;developmental processes;other biological processes</t>
  </si>
  <si>
    <t>Late endosomal microautophagy; Aggrephagy; Constitutive Signaling by NOTCH1 PEST Domain Mutants; Constitutive Signaling by NOTCH1 HD+PEST Domain Mutants; NOTCH1 Intracellular Domain Regulates Transcription; Chaperone Mediated Autophagy; RUNX2 regulates osteoblast differentiation; HSF1 activation; Cilium Assembly; Transcriptional regulation by RUNX2; Notch-HLH transcription pathway</t>
  </si>
  <si>
    <t>CAPZA2</t>
  </si>
  <si>
    <t>P47755</t>
  </si>
  <si>
    <t xml:space="preserve">F-actin-capping protein subunit alpha-2 </t>
  </si>
  <si>
    <t>non-structural extracellular;other membranes;cytosol;cytoskeleton;other cell component</t>
  </si>
  <si>
    <t>MHC class II antigen presentation; HSP90 chaperone cycle for steroid hormone receptors (SHR) in the presence of ligand; COPI-mediated anterograde transport; COPI-independent Golgi-to-ER retrograde traffic; Sensory processing of sound by inner hair cells of the cochlea; Factors involved in megakaryocyte development and platelet production; Advanced glycosylation endproduct receptor signaling</t>
  </si>
  <si>
    <t>CAT</t>
  </si>
  <si>
    <t>P04040</t>
  </si>
  <si>
    <t xml:space="preserve">Catalase </t>
  </si>
  <si>
    <t>protein metabolism;other metabolic processes;stress response;developmental processes;other biological processes</t>
  </si>
  <si>
    <t>non-structural extracellular;plasma membrane;other membranes;cytosol;mitochondrion;ER/Golgi;other cytoplasmic organelle;other cell component</t>
  </si>
  <si>
    <t>Neutrophil degranulation; Peroxisomal protein import; FOXO-mediated transcription of oxidative stress, metabolic and neuronal genes; Detoxification of Reactive Oxygen Species</t>
  </si>
  <si>
    <t>CDSN</t>
  </si>
  <si>
    <t>Q15517</t>
  </si>
  <si>
    <t xml:space="preserve">Corneodesmosin </t>
  </si>
  <si>
    <t>cell adhesion;other biological processes</t>
  </si>
  <si>
    <t>CNN2</t>
  </si>
  <si>
    <t>Q99439</t>
  </si>
  <si>
    <t xml:space="preserve">Calponin-2 </t>
  </si>
  <si>
    <t>cell organization and biogenesis;stress response;developmental processes;other biological processes</t>
  </si>
  <si>
    <t>non-structural extracellular;cytoskeleton;other cell component</t>
  </si>
  <si>
    <t>Neutrophil degranulation; Gene and protein expression by JAK-STAT signaling after Interleukin-12 stimulation</t>
  </si>
  <si>
    <t>DDX21</t>
  </si>
  <si>
    <t>Q9NR30</t>
  </si>
  <si>
    <t xml:space="preserve">Nucleolar RNA helicase 2 </t>
  </si>
  <si>
    <t>DNA metabolism;RNA metabolism OR transcription;other metabolic processes;stress response;other biological processes</t>
  </si>
  <si>
    <t>Major pathway of rRNA processing in the nucleolus and cytosol; B-WICH complex positively regulates rRNA expression</t>
  </si>
  <si>
    <t>MA_Other</t>
  </si>
  <si>
    <t>DSC1</t>
  </si>
  <si>
    <t>Q08554</t>
  </si>
  <si>
    <t xml:space="preserve">Desmocollin-1 </t>
  </si>
  <si>
    <t>cell adhesion</t>
  </si>
  <si>
    <t>Neutrophil degranulation; Formation of the cornified envelope</t>
  </si>
  <si>
    <t>DSP</t>
  </si>
  <si>
    <t>P15924</t>
  </si>
  <si>
    <t xml:space="preserve">Desmoplakin </t>
  </si>
  <si>
    <t>cell adhesion;cell organization and biogenesis;protein metabolism;other metabolic processes;stress response;developmental processes;other biological processes</t>
  </si>
  <si>
    <t>Neutrophil degranulation; Formation of the cornified envelope; RND3 GTPase cycle; RND1 GTPase cycle; Apoptotic cleavage of cell adhesion  proteins</t>
  </si>
  <si>
    <t>EFHD2</t>
  </si>
  <si>
    <t>Q96C19</t>
  </si>
  <si>
    <t xml:space="preserve">EF-hand domain-containing protein D2 </t>
  </si>
  <si>
    <t>other membranes</t>
  </si>
  <si>
    <t>RHOD GTPase cycle</t>
  </si>
  <si>
    <t>EZR</t>
  </si>
  <si>
    <t>P15311</t>
  </si>
  <si>
    <t xml:space="preserve">Ezrin </t>
  </si>
  <si>
    <t>cell adhesion;cell cycle OR cell proliferation;cell organization and biogenesis;transport;signal transduction;other biological processes</t>
  </si>
  <si>
    <t>Recycling pathway of L1; Sensory processing of sound by inner hair cells of the cochlea; Sensory processing of sound by outer hair cells of the cochlea; Netrin-1 signaling</t>
  </si>
  <si>
    <t>F5</t>
  </si>
  <si>
    <t>P12259</t>
  </si>
  <si>
    <t xml:space="preserve">Coagulation factor V </t>
  </si>
  <si>
    <t>non-structural extracellular;plasma membrane;other membranes;ER/Golgi;other cell component</t>
  </si>
  <si>
    <t>COPII-mediated vesicle transport; Cargo concentration in the ER; Platelet degranulation ; Regulation of Insulin-like Growth Factor (IGF) transport and uptake by Insulin-like Growth Factor Binding Proteins (IGFBPs); Post-translational protein phosphorylation; Common Pathway of Fibrin Clot Formation</t>
  </si>
  <si>
    <t>HDDC3</t>
  </si>
  <si>
    <t>Q8N4P3</t>
  </si>
  <si>
    <t xml:space="preserve">Guanosine-3',5'-bis(diphosphate) 3'-pyrophosphohydrolase MESH1 </t>
  </si>
  <si>
    <t>IGHG1</t>
  </si>
  <si>
    <t>P01857</t>
  </si>
  <si>
    <t xml:space="preserve">Immunoglobulin heavy constant gamma 1 </t>
  </si>
  <si>
    <t>Initial triggering of complement; Classical antibody-mediated complement activation; FCGR activation; Regulation of actin dynamics for phagocytic cup formation; Role of phospholipids in phagocytosis; FCGR3A-mediated IL10 synthesis; FCGR3A-mediated phagocytosis; Regulation of Complement cascade; Interleukin-4 and Interleukin-13 signaling</t>
  </si>
  <si>
    <t>IGKV2D-24</t>
  </si>
  <si>
    <t>A0A075B6R9</t>
  </si>
  <si>
    <t xml:space="preserve">Probable non-functional immunoglobulin kappa variable 2D-24 </t>
  </si>
  <si>
    <t>KIAA1671</t>
  </si>
  <si>
    <t>Q9BY89</t>
  </si>
  <si>
    <t xml:space="preserve">Uncharacterized protein KIAA1671 </t>
  </si>
  <si>
    <t>HNRNPD</t>
  </si>
  <si>
    <t>Q14103</t>
  </si>
  <si>
    <t xml:space="preserve">Heterogeneous nuclear ribonucleoprotein D0 </t>
  </si>
  <si>
    <t>RNA metabolism OR transcription;other metabolic processes;developmental processes;other biological processes</t>
  </si>
  <si>
    <t>LMO7</t>
  </si>
  <si>
    <t>Q8WWI1</t>
  </si>
  <si>
    <t xml:space="preserve">LIM domain only protein 7 </t>
  </si>
  <si>
    <t>Antigen processing: Ubiquitination &amp; Proteasome degradation; Neddylation; Signaling by ALK fusions and activated point mutants</t>
  </si>
  <si>
    <t>LRRFIP2</t>
  </si>
  <si>
    <t>Q9Y608</t>
  </si>
  <si>
    <t xml:space="preserve">Leucine-rich repeat flightless-interacting protein 2 </t>
  </si>
  <si>
    <t>cell-cell signaling;signal transduction;other biological processes</t>
  </si>
  <si>
    <t>MAPK1</t>
  </si>
  <si>
    <t>P28482</t>
  </si>
  <si>
    <t xml:space="preserve">Mitogen-activated protein kinase 1 </t>
  </si>
  <si>
    <t>cell-cell signaling;cell cycle OR cell proliferation;protein metabolism;other metabolic processes;stress response;transport;developmental processes;signal transduction;other biological processes</t>
  </si>
  <si>
    <t>non-structural extracellular;plasma membrane;other membranes;cytosol;cytoskeleton;mitochondrion;ER/Golgi;nucleus;other cytoplasmic organelle;other cell component</t>
  </si>
  <si>
    <t>Regulation of actin dynamics for phagocytic cup formation; FCERI mediated MAPK activation; FCGR3A-mediated phagocytosis; Recycling pathway of L1; Neutrophil degranulation; RHO GTPases Activate WASPs and WAVEs; Oxidative Stress Induced Senescence; Senescence-Associated Secretory Phenotype (SASP); Regulation of HSF1-mediated heat shock response; PI5P, PP2A and IER3 Regulate PI3K/AKT Signaling; Signal attenuation; Signaling by BRAF and RAF1 fusions; RHO GTPases Activate NADPH Oxidases; NCAM signaling for neurite out-growth; Golgi Cisternae Pericentriolar Stack Reorganization; ESR-mediated signaling; RUNX2 regulates osteoblast differentiation; Growth hormone receptor signaling; SMAD2/SMAD3:SMAD4 heterotrimer regulates transcription; Oncogene Induced Senescence; Spry regulation of FGF signaling; Estrogen-dependent nuclear events downstream of ESR-membrane signaling; Gastrin-CREB signalling pathway via PKC and MAPK; Signaling by moderate kinase activity BRAF mutants; Paradoxical activation of RAF signaling by kinase inactive BRAF; Signaling downstream of RAS mutants; Signaling by RAF1 mutants; MAP2K and MAPK activation; Signaling by high-kinase activity BRAF mutants; Suppression of apoptosis; Thrombin signalling through proteinase activated receptors (PARs); Regulation of PTEN gene transcription; Signaling by NODAL; Regulation of the apoptosome activity; Signal transduction by L1; RSK activation; Signaling by Activin; Activation of the AP-1 family of transcription factors; Frs2-mediated activation; Nuclear events stimulated by ALK signaling in cancer; Negative feedback regulation of MAPK pathway; Advanced glycosylation endproduct receptor signaling; ERKs are inactivated; Signaling by MAP2K mutants; Estrogen-stimulated signaling through PRKCZ; MAPK1 (ERK2) activation; phospho-PLA2 pathway; Signaling by MAPK mutants</t>
  </si>
  <si>
    <t>RPS24</t>
  </si>
  <si>
    <t>P62847</t>
  </si>
  <si>
    <t xml:space="preserve">40S ribosomal protein S24 </t>
  </si>
  <si>
    <t>TPRN</t>
  </si>
  <si>
    <t>Q4KMQ1</t>
  </si>
  <si>
    <t xml:space="preserve">Taperin </t>
  </si>
  <si>
    <t>Sensory processing of sound by inner hair cells of the cochlea; Sensory processing of sound by outer hair cells of the cochlea</t>
  </si>
  <si>
    <t>VTN</t>
  </si>
  <si>
    <t>P04004</t>
  </si>
  <si>
    <t xml:space="preserve">Vitronectin </t>
  </si>
  <si>
    <t>cell adhesion;transport;developmental processes;other biological processes</t>
  </si>
  <si>
    <t>non-structural extracellular;extracellular matrix;plasma membrane;other membranes;ER/Golgi;other cell component</t>
  </si>
  <si>
    <t>signal transduction activity or receptor binding;extracellular structural activity;other molecular function</t>
  </si>
  <si>
    <t>Regulation of Complement cascade; Integrin cell surface interactions; ECM proteoglycans; Syndecan interactions; Molecules associated with elastic fibres</t>
  </si>
  <si>
    <t>XP32</t>
  </si>
  <si>
    <t>Q5T750</t>
  </si>
  <si>
    <t xml:space="preserve">Skin-specific protein 32 </t>
  </si>
  <si>
    <t>HNRNPM</t>
  </si>
  <si>
    <t>P52272</t>
  </si>
  <si>
    <t xml:space="preserve">Heterogeneous nuclear ribonucleoprotein M </t>
  </si>
  <si>
    <t>RNA metabolism OR transcription;other metabolic processes;stress response</t>
  </si>
  <si>
    <t>mRNA Splicing - Major Pathway; FGFR2 alternative splicing; Processing of Capped Intron-Containing Pre-mRNA</t>
  </si>
  <si>
    <t>NONO</t>
  </si>
  <si>
    <t>Q15233</t>
  </si>
  <si>
    <t xml:space="preserve">Non-POU domain-containing octamer-binding protein </t>
  </si>
  <si>
    <t>MCM2</t>
  </si>
  <si>
    <t>P49736</t>
  </si>
  <si>
    <t xml:space="preserve">DNA replication licensing factor MCM2 </t>
  </si>
  <si>
    <t>cell cycle OR cell proliferation;cell organization and biogenesis;DNA metabolism;other metabolic processes;stress response;other biological processes</t>
  </si>
  <si>
    <t>ATP5F1A</t>
  </si>
  <si>
    <t>P25705</t>
  </si>
  <si>
    <t xml:space="preserve">ATP synthase subunit alpha, mitochondrial </t>
  </si>
  <si>
    <t>other metabolic processes;transport;other biological processes</t>
  </si>
  <si>
    <t>plasma membrane;other membranes;mitochondrion;nucleus;other cell component</t>
  </si>
  <si>
    <t>signal transduction activity or receptor binding;transporter activity;other molecular function</t>
  </si>
  <si>
    <t>Mitochondrial protein import; Cristae formation; Formation of ATP by chemiosmotic coupling</t>
  </si>
  <si>
    <t>FLNB</t>
  </si>
  <si>
    <t>O75369</t>
  </si>
  <si>
    <t xml:space="preserve">Filamin-B </t>
  </si>
  <si>
    <t>cell organization and biogenesis;stress response;signal transduction;other biological processes</t>
  </si>
  <si>
    <t>ISG15 antiviral mechanism</t>
  </si>
  <si>
    <t>DDX39A</t>
  </si>
  <si>
    <t>O00148</t>
  </si>
  <si>
    <t xml:space="preserve">ATP-dependent RNA helicase DDX39A </t>
  </si>
  <si>
    <t>RNA metabolism OR transcription;other metabolic processes;transport</t>
  </si>
  <si>
    <t>Transport of Mature mRNA derived from an Intron-Containing Transcript; mRNA 3'-end processing; RNA Polymerase II Transcription Termination</t>
  </si>
  <si>
    <t>DDX39B</t>
  </si>
  <si>
    <t>Q13838</t>
  </si>
  <si>
    <t xml:space="preserve">Spliceosome RNA helicase DDX39B </t>
  </si>
  <si>
    <t>Transport of Mature mRNA derived from an Intron-Containing Transcript; mRNA 3'-end processing; RNA Polymerase II Transcription Termination; RHOBTB2 GTPase cycle</t>
  </si>
  <si>
    <t>HSP90AA5P</t>
  </si>
  <si>
    <t>Q58FG0</t>
  </si>
  <si>
    <t xml:space="preserve">Putative heat shock protein HSP 90-alpha A5 </t>
  </si>
  <si>
    <t>RECQL</t>
  </si>
  <si>
    <t>P46063</t>
  </si>
  <si>
    <t xml:space="preserve">ATP-dependent DNA helicase Q1 </t>
  </si>
  <si>
    <t>HSP90AB2P</t>
  </si>
  <si>
    <t>Q58FF8</t>
  </si>
  <si>
    <t xml:space="preserve">Putative heat shock protein HSP 90-beta 2 </t>
  </si>
  <si>
    <t>RPL14</t>
  </si>
  <si>
    <t>P50914</t>
  </si>
  <si>
    <t xml:space="preserve">60S ribosomal protein L14 </t>
  </si>
  <si>
    <t>HNRNPH1</t>
  </si>
  <si>
    <t>P31943</t>
  </si>
  <si>
    <t xml:space="preserve">Heterogeneous nuclear ribonucleoprotein H </t>
  </si>
  <si>
    <t>mRNA Splicing - Major Pathway; Processing of Capped Intron-Containing Pre-mRNA; FGFR2 alternative splicing</t>
  </si>
  <si>
    <t>RPS3</t>
  </si>
  <si>
    <t>P23396</t>
  </si>
  <si>
    <t xml:space="preserve">40S ribosomal protein S3 </t>
  </si>
  <si>
    <t>cell cycle OR cell proliferation;cell organization and biogenesis;protein metabolism;DNA metabolism;other metabolic processes;stress response;other biological processes</t>
  </si>
  <si>
    <t>plasma membrane;other membranes;cytosol;cytoskeleton;mitochondrion;ER/Golgi;translational apparatus;nucleus;other cell component</t>
  </si>
  <si>
    <t>UBA52</t>
  </si>
  <si>
    <t>P62987</t>
  </si>
  <si>
    <t xml:space="preserve">Ubiquitin-60S ribosomal protein L40 </t>
  </si>
  <si>
    <t>plasma membrane;other membranes;cytosol;mitochondrion;ER/Golgi;translational apparatus;nucleus;other cytoplasmic organelle;other cell component</t>
  </si>
  <si>
    <t>FCERI mediated NF-kB activation; Separation of Sister Chromatids; The role of GTSE1 in G2/M progression after G2 checkpoint; Aggrephagy; Regulation of PLK1 Activity at G2/M Transition; Peroxisomal protein import; Downstream TCR signaling; Antigen processing: Ubiquitination &amp; Proteasome degradation; Activation of NF-kappaB in B cells; Oxygen-dependent proline hydroxylation of Hypoxia-inducible Factor Alpha; ER-Phagosome pathway;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Autodegradation of the E3 ubiquitin ligase COP1;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NFE2L2; SARS-CoV-2 activates/modulates innate and adaptive immune responses; TRAF6-mediated induction of TAK1 complex within TLR4 complex; IRAK2 mediated activation of TAK1 complex upon TLR7/8 or 9 stimulation; JNK (c-Jun kinases) phosphorylation and  activation mediated by activated human TAK1; NOD1/2 Signaling Pathway; TAK1-dependent IKK and NF-kappa-B activation  ; TNFR1-induced NFkappaB signaling pathway; TICAM1,TRAF6-dependent induction of TAK1 complex; activated TAK1 mediates p38 MAPK activation; IRAK2 mediated activation of TAK1 complex; Alpha-protein kinase 1 signaling pathway; APC-Cdc20 mediated degradation of Nek2A; Major pathway of rRNA processing in the nucleolus and cytosol; Recruitment and ATM-mediated phosphorylation of repair and signaling proteins at DNA double strand breaks; InlA-mediated entry of Listeria monocytogenes into host cells; E3 ubiquitin ligases ubiquitinate target proteins; Amyloid fiber formation; Oxidative Stress Induced Senescence; Senescence-Associated Secretory Phenotype (SASP); Processing of DNA double-strand break ends; ISG15 antiviral mechanism; Regulation of necroptotic cell death; SRP-dependent cotranslational protein targeting to membrane; Cargo recognition for clathrin-mediated endocytosis; VLDLR internalisation and degradation; Metalloprotease DUBs; Formation of TC-NER Pre-Incision Complex; Dual incision in TC-NER; Gap-filling DNA repair synthesis and ligation in TC-NER; L13a-mediated translational silencing of Ceruloplasmin expression; GTP hydrolysis and joining of the 60S ribosomal subunit; Response of EIF2AK4 (GCN2) to amino acid deficiency; Formation of a pool of free 40S subunits; Nonsense Mediated Decay (NMD) enhanced by the Exon Junction Complex (EJC); Viral mRNA Translation; Peptide chain elongation; Selenocysteine synthesis; Eukaryotic Translation Termination; Nonsense Mediated Decay (NMD) independent of the Exon Junction Complex (EJC); Regulation of signaling by CBL; Regulation of TP53 Degradation; APC/C:Cdc20 mediated degradation of Cyclin B; Ovarian tumor domain proteases; Chaperone Mediated Autophagy; Constitutive Signaling by Ligand-Responsive EGFR Cancer Variants; Cyclin D associated events in G1; Inactivation of CSF3 (G-CSF) signaling; Late endosomal microautophagy; Downregulation of SMAD2/3:SMAD4 transcriptional activity; Formation of Incision Complex in GG-NER; DNA Damage Recognition in GG-NER; Dual Incision in GG-NER; Synthesis of active ubiquitin: roles of E1 and E2 enzymes; Stimuli-sensing channels; Fanconi Anemia Pathway; Budding and maturation of HIV virion; Membrane binding and targetting of GAG proteins; Endosomal Sorting Complex Required For Transport (ESCRT); Activated NOTCH1 Transmits Signal to the Nucleus; Constitutive Signaling by NOTCH1 PEST Domain Mutants; Constitutive Signaling by NOTCH1 HD Domain Mutants; Constitutive Signaling by NOTCH1 HD+PEST Domain Mutants; NOTCH2 Activation and Transmission of Signal to the Nucleus; NOTCH3 Activation and Transmission of Signal to the Nucleus; Activation of IRF3/IRF7 mediated by TBK1/IKK epsilon; IKK complex recruitment mediated by RIP1; ER Quality Control Compartment (ERQC); SMAD2/SMAD3:SMAD4 heterotrimer regulates transcription; Deactivation of the beta-catenin transactivating complex; Regulation of TP53 Activity through Phosphorylation; Circadian Clock; Oncogene Induced Senescence; Negative regulation of FLT3; Downregulation of ERBB2:ERBB3 signaling; Regulation of TP53 Activity through Methylation; Regulation of BACH1 activity; TICAM1, RIP1-mediated IKK complex recruitment; p75NTR recruits signalling complexes; NF-kB is activated and signals survival; Regulation of TNFR1 signaling; MAP3K8 (TPL2)-dependent MAPK1/3 activation; IRAK1 recruits IKK complex; IRAK1 recruits IKK complex upon TLR7/8 or 9 stimulation; Termination of translesion DNA synthesis; Negative regulators of DDX58/IFIH1 signaling; EGFR downregulation; Negative regulation of MET activity; InlB-mediated entry of Listeria monocytogenes into host cell; Prevention of phagosomal-lysosomal fusion; Downregulation of TGF-beta receptor signaling; HDR through Homologous Recombination (HRR); NOTCH1 Intracellular Domain Regulates Transcription; TICAM1-dependent activation of IRF3/IRF7; Glycogen synthesis; Modulation by Mtb of host immune system; Spry regulation of FGF signaling; RAS processing; PINK1-PRKN Mediated Mitophagy; Josephin domain DUBs; Regulation of FZD by ubiquitination; Translesion synthesis by REV1; Translesion synthesis by POLK; Translesion synthesis by POLI; Iron uptake and transport; Recognition of DNA damage by PCNA-containing replication complex; Myoclonic epilepsy of Lafora; Negative regulation of MAPK pathway; TGF-beta receptor signaling in EMT (epithelial to mesenchymal transition); NRIF signals cell death from the nucleus; Assembly Of The HIV Virion; Translesion Synthesis by POLH; Downregulation of ERBB4 signaling; Regulation of innate immune responses to cytosolic DNA; N-glycan trimming in the ER and Calnexin/Calreticulin cycle; Gap-filling DNA repair synthesis and ligation in GG-NER; PTK6 Regulates RTKs and Their Effectors AKT1 and DOK1; Regulation of PTEN localization; Pexophagy; Maturation of protein E; Maturation of protein E; FLT3 signaling by CBL mutants; TRAF6 mediated IRF7 activation in TLR7/8 or 9 signaling</t>
  </si>
  <si>
    <t>UBB</t>
  </si>
  <si>
    <t>P0CG47</t>
  </si>
  <si>
    <t xml:space="preserve">Polyubiquitin-B </t>
  </si>
  <si>
    <t>cell cycle OR cell proliferation;cell organization and biogenesis;protein metabolism;other metabolic processes;transport;developmental processes;other biological processes</t>
  </si>
  <si>
    <t>plasma membrane;other membranes;cytosol;mitochondrion;ER/Golgi;nucleus;other cytoplasmic organelle;other cell component</t>
  </si>
  <si>
    <t>FCERI mediated NF-kB activation; Separation of Sister Chromatids; The role of GTSE1 in G2/M progression after G2 checkpoint; Aggrephagy; Regulation of PLK1 Activity at G2/M Transition; Peroxisomal protein import; Downstream TCR signaling; Antigen processing: Ubiquitination &amp; Proteasome degradation; Activation of NF-kappaB in B cells; Oxygen-dependent proline hydroxylation of Hypoxia-inducible Factor Alpha; ER-Phagosome pathway;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Autodegradation of the E3 ubiquitin ligase COP1;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NFE2L2; SARS-CoV-2 activates/modulates innate and adaptive immune responses; TRAF6-mediated induction of TAK1 complex within TLR4 complex; IRAK2 mediated activation of TAK1 complex upon TLR7/8 or 9 stimulation; JNK (c-Jun kinases) phosphorylation and  activation mediated by activated human TAK1; NOD1/2 Signaling Pathway; TAK1-dependent IKK and NF-kappa-B activation  ; TNFR1-induced NFkappaB signaling pathway; TICAM1,TRAF6-dependent induction of TAK1 complex; activated TAK1 mediates p38 MAPK activation; IRAK2 mediated activation of TAK1 complex; Alpha-protein kinase 1 signaling pathway; APC-Cdc20 mediated degradation of Nek2A; Recruitment and ATM-mediated phosphorylation of repair and signaling proteins at DNA double strand breaks; InlA-mediated entry of Listeria monocytogenes into host cells; E3 ubiquitin ligases ubiquitinate target proteins; Amyloid fiber formation; Oxidative Stress Induced Senescence; Senescence-Associated Secretory Phenotype (SASP); Processing of DNA double-strand break ends; ISG15 antiviral mechanism; Regulation of necroptotic cell death; Cargo recognition for clathrin-mediated endocytosis; VLDLR internalisation and degradation; Metalloprotease DUBs; Formation of TC-NER Pre-Incision Complex; Dual incision in TC-NER; Gap-filling DNA repair synthesis and ligation in TC-NER; Regulation of signaling by CBL; Regulation of TP53 Degradation; APC/C:Cdc20 mediated degradation of Cyclin B; Ovarian tumor domain proteases; Chaperone Mediated Autophagy; Constitutive Signaling by Ligand-Responsive EGFR Cancer Variants; Cyclin D associated events in G1; Inactivation of CSF3 (G-CSF) signaling; Late endosomal microautophagy; Downregulation of SMAD2/3:SMAD4 transcriptional activity; Formation of Incision Complex in GG-NER; DNA Damage Recognition in GG-NER; Dual Incision in GG-NER; Synthesis of active ubiquitin: roles of E1 and E2 enzymes; Stimuli-sensing channels; Fanconi Anemia Pathway; Budding and maturation of HIV virion; Membrane binding and targetting of GAG proteins; Endosomal Sorting Complex Required For Transport (ESCRT); Activated NOTCH1 Transmits Signal to the Nucleus; Constitutive Signaling by NOTCH1 PEST Domain Mutants; Constitutive Signaling by NOTCH1 HD Domain Mutants; Constitutive Signaling by NOTCH1 HD+PEST Domain Mutants; NOTCH2 Activation and Transmission of Signal to the Nucleus; NOTCH3 Activation and Transmission of Signal to the Nucleus; Activation of IRF3/IRF7 mediated by TBK1/IKK epsilon; IKK complex recruitment mediated by RIP1; ER Quality Control Compartment (ERQC); SMAD2/SMAD3:SMAD4 heterotrimer regulates transcription; Deactivation of the beta-catenin transactivating complex; Regulation of TP53 Activity through Phosphorylation; Circadian Clock; Oncogene Induced Senescence; Negative regulation of FLT3; Downregulation of ERBB2:ERBB3 signaling; Regulation of TP53 Activity through Methylation; Regulation of BACH1 activity; TICAM1, RIP1-mediated IKK complex recruitment; p75NTR recruits signalling complexes; NF-kB is activated and signals survival; Regulation of TNFR1 signaling; MAP3K8 (TPL2)-dependent MAPK1/3 activation; IRAK1 recruits IKK complex; IRAK1 recruits IKK complex upon TLR7/8 or 9 stimulation; Termination of translesion DNA synthesis; Negative regulators of DDX58/IFIH1 signaling; EGFR downregulation; Negative regulation of MET activity; InlB-mediated entry of Listeria monocytogenes into host cell; Prevention of phagosomal-lysosomal fusion; Downregulation of TGF-beta receptor signaling; HDR through Homologous Recombination (HRR); NOTCH1 Intracellular Domain Regulates Transcription; TICAM1-dependent activation of IRF3/IRF7; Glycogen synthesis; Modulation by Mtb of host immune system; Spry regulation of FGF signaling; RAS processing; PINK1-PRKN Mediated Mitophagy; Josephin domain DUBs; Regulation of FZD by ubiquitination; Translesion synthesis by REV1; Translesion synthesis by POLK; Translesion synthesis by POLI; Iron uptake and transport; Recognition of DNA damage by PCNA-containing replication complex; Myoclonic epilepsy of Lafora; Negative regulation of MAPK pathway; TGF-beta receptor signaling in EMT (epithelial to mesenchymal transition); NRIF signals cell death from the nucleus; Assembly Of The HIV Virion; Translesion Synthesis by POLH; Downregulation of ERBB4 signaling; Regulation of innate immune responses to cytosolic DNA; N-glycan trimming in the ER and Calnexin/Calreticulin cycle; Gap-filling DNA repair synthesis and ligation in GG-NER; PTK6 Regulates RTKs and Their Effectors AKT1 and DOK1; Regulation of PTEN localization; Pexophagy; Maturation of protein E; Maturation of protein E; FLT3 signaling by CBL mutants; TRAF6 mediated IRF7 activation in TLR7/8 or 9 signaling</t>
  </si>
  <si>
    <t>UBC</t>
  </si>
  <si>
    <t>P0CG48</t>
  </si>
  <si>
    <t xml:space="preserve">Polyubiquitin-C </t>
  </si>
  <si>
    <t>FCERI mediated NF-kB activation; Regulation of TP53 Activity through Methylation; Downstream TCR signaling; Antigen processing: Ubiquitination &amp; Proteasome degradation; Activation of NF-kappaB in B cells; Oxygen-dependent proline hydroxylation of Hypoxia-inducible Factor Alpha; ER-Phagosome pathway;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NFE2L2; ISG15 antiviral mechanism; PINK1-PRKN Mediated Mitophagy; DNA Damage Recognition in GG-NER; SARS-CoV-2 activates/modulates innate and adaptive immune responses; E3 ubiquitin ligases ubiquitinate target proteins; Cargo recognition for clathrin-mediated endocytosis; Iron uptake and transport; Amyloid fiber formation; Peroxisomal protein import; Termination of translesion DNA synthesis; Negative regulators of DDX58/IFIH1 signaling; Recruitment and ATM-mediated phosphorylation of repair and signaling proteins at DNA double strand breaks; Oxidative Stress Induced Senescence; Senescence-Associated Secretory Phenotype (SASP); Processing of DNA double-strand break ends; Regulation of PLK1 Activity at G2/M Transition; Regulation of signaling by CBL; Inactivation of CSF3 (G-CSF) signaling; VLDLR internalisation and degradation; Metalloprotease DUBs; Synthesis of active ubiquitin: roles of E1 and E2 enzymes; Stimuli-sensing channels; Fanconi Anemia Pathway; Budding and maturation of HIV virion; Membrane binding and targetting of GAG proteins; Endosomal Sorting Complex Required For Transport (ESCRT); Late endosomal microautophagy; Aggrephagy; Activated NOTCH1 Transmits Signal to the Nucleus; Constitutive Signaling by NOTCH1 PEST Domain Mutants; Constitutive Signaling by NOTCH1 HD Domain Mutants; Constitutive Signaling by NOTCH1 HD+PEST Domain Mutants; NOTCH2 Activation and Transmission of Signal to the Nucleus; NOTCH3 Activation and Transmission of Signal to the Nucleus; Regulation of TP53 Degradation; Activation of IRF3/IRF7 mediated by TBK1/IKK epsilon; IKK complex recruitment mediated by RIP1; TRAF6-mediated induction of TAK1 complex within TLR4 complex; IRAK2 mediated activation of TAK1 complex upon TLR7/8 or 9 stimulation; ER Quality Control Compartment (ERQC); SMAD2/SMAD3:SMAD4 heterotrimer regulates transcription; Deactivation of the beta-catenin transactivating complex; Regulation of TP53 Activity through Phosphorylation; Circadian Clock; Regulation of necroptotic cell death; Oncogene Induced Senescence; Cyclin D associated events in G1; APC/C:Cdc20 mediated degradation of Cyclin B; APC-Cdc20 mediated degradation of Nek2A; Negative regulation of FLT3; Downregulation of ERBB2:ERBB3 signaling; JNK (c-Jun kinases) phosphorylation and  activation mediated by activated human TAK1; Regulation of BACH1 activity; NOD1/2 Signaling Pathway; TICAM1, RIP1-mediated IKK complex recruitment; p75NTR recruits signalling complexes; NF-kB is activated and signals survival; TAK1-dependent IKK and NF-kappa-B activation  ; Regulation of TNFR1 signaling; TNFR1-induced NFkappaB signaling pathway; MAP3K8 (TPL2)-dependent MAPK1/3 activation; IRAK1 recruits IKK complex; IRAK1 recruits IKK complex upon TLR7/8 or 9 stimulation; EGFR downregulation; Negative regulation of MET activity; InlB-mediated entry of Listeria monocytogenes into host cell; Prevention of phagosomal-lysosomal fusion; Downregulation of TGF-beta receptor signaling; Downregulation of SMAD2/3:SMAD4 transcriptional activity; HDR through Homologous Recombination (HRR); NOTCH1 Intracellular Domain Regulates Transcription; TICAM1-dependent activation of IRF3/IRF7; TICAM1,TRAF6-dependent induction of TAK1 complex; Glycogen synthesis; Formation of TC-NER Pre-Incision Complex; Dual incision in TC-NER; Gap-filling DNA repair synthesis and ligation in TC-NER; Modulation by Mtb of host immune system; activated TAK1 mediates p38 MAPK activation; IRAK2 mediated activation of TAK1 complex; Alpha-protein kinase 1 signaling pathway; Ovarian tumor domain proteases; Spry regulation of FGF signaling; RAS processing; Josephin domain DUBs; Regulation of FZD by ubiquitination; Chaperone Mediated Autophagy; Translesion synthesis by REV1; Translesion synthesis by POLK; Translesion synthesis by POLI; InlA-mediated entry of Listeria monocytogenes into host cells; Formation of Incision Complex in GG-NER; Recognition of DNA damage by PCNA-containing replication complex; Myoclonic epilepsy of Lafora; Constitutive Signaling by Ligand-Responsive EGFR Cancer Variants; Negative regulation of MAPK pathway; TGF-beta receptor signaling in EMT (epithelial to mesenchymal transition); NRIF signals cell death from the nucleus; Assembly Of The HIV Virion; Dual Incision in GG-NER; Translesion Synthesis by POLH; Downregulation of ERBB4 signaling; Regulation of innate immune responses to cytosolic DNA; N-glycan trimming in the ER and Calnexin/Calreticulin cycle; Gap-filling DNA repair synthesis and ligation in GG-NER; PTK6 Regulates RTKs and Their Effectors AKT1 and DOK1; Regulation of PTEN localization; Pexophagy; Maturation of protein E; Maturation of protein E; FLT3 signaling by CBL mutants; TRAF6 mediated IRF7 activation in TLR7/8 or 9 signaling</t>
  </si>
  <si>
    <t>HSPA8</t>
  </si>
  <si>
    <t>P11142</t>
  </si>
  <si>
    <t xml:space="preserve">Heat shock cognate 71 kDa protein </t>
  </si>
  <si>
    <t>cell organization and biogenesis;protein metabolism;RNA metabolism OR transcription;other metabolic processes;stress response;transport;other biological processes</t>
  </si>
  <si>
    <t>HSP90 chaperone cycle for steroid hormone receptors (SHR) in the presence of ligand; AUF1 (hnRNP D0) binds and destabilizes mRNA; Neutrophil degranulation; Clathrin-mediated endocytosis; mRNA Splicing - Major Pathway; Regulation of HSF1-mediated heat shock response; Interleukin-4 and Interleukin-13 signaling; Chaperone Mediated Autophagy; Attenuation phase; Late endosomal microautophagy; Lysosome Vesicle Biogenesis; Golgi Associated Vesicle Biogenesis; CHL1 interactions; GABA synthesis, release, reuptake and degradation; Lipophagy; Protein methylation</t>
  </si>
  <si>
    <t>RPL30</t>
  </si>
  <si>
    <t>P62888</t>
  </si>
  <si>
    <t xml:space="preserve">60S ribosomal protein L30 </t>
  </si>
  <si>
    <t>RPS14</t>
  </si>
  <si>
    <t>P62263</t>
  </si>
  <si>
    <t xml:space="preserve">40S ribosomal protein S14 </t>
  </si>
  <si>
    <t>cell organization and biogenesis;protein metabolism;RNA metabolism OR transcription;other metabolic processes;developmental processes;other biological processes</t>
  </si>
  <si>
    <t>G3BP2</t>
  </si>
  <si>
    <t>Q9UN86</t>
  </si>
  <si>
    <t xml:space="preserve">Ras GTPase-activating protein-binding protein 2 </t>
  </si>
  <si>
    <t>HLA-A</t>
  </si>
  <si>
    <t>P04439</t>
  </si>
  <si>
    <t xml:space="preserve">HLA class I histocompatibility antigen, A alpha chain </t>
  </si>
  <si>
    <t>Immunoregulatory interactions between a Lymphoid and a non-Lymphoid cell; Neutrophil degranulation; ER-Phagosome pathway; SARS-CoV-2 activates/modulates innate and adaptive immune responses; Interferon gamma signaling; Interferon alpha/beta signaling; Antigen Presentation: Folding, assembly and peptide loading of class I MHC; Endosomal/Vacuolar pathway; E3 ubiquitin ligases ubiquitinate target proteins; Nef mediated downregulation of MHC class I complex cell surface expression</t>
  </si>
  <si>
    <t>HSPD1</t>
  </si>
  <si>
    <t>P10809</t>
  </si>
  <si>
    <t xml:space="preserve">60 kDa heat shock protein, mitochondrial </t>
  </si>
  <si>
    <t>cell cycle OR cell proliferation;cell organization and biogenesis;protein metabolism;DNA metabolism;other metabolic processes;stress response;transport;developmental processes;signal transduction;other biological processes</t>
  </si>
  <si>
    <t>non-structural extracellular;plasma membrane;other membranes;cytosol;cytoskeleton;mitochondrion;other cytoplasmic organelle;other cell component</t>
  </si>
  <si>
    <t>Mitochondrial protein import; TFAP2A acts as a transcriptional repressor during retinoic acid induced cell differentiation</t>
  </si>
  <si>
    <t>HSPH1</t>
  </si>
  <si>
    <t>Q92598</t>
  </si>
  <si>
    <t xml:space="preserve">Heat shock protein 105 kDa </t>
  </si>
  <si>
    <t>non-structural extracellular;cytosol;cytoskeleton;nucleus;other cell component</t>
  </si>
  <si>
    <t>Regulation of HSF1-mediated heat shock response; Scavenging by Class F Receptors</t>
  </si>
  <si>
    <t>IARS1</t>
  </si>
  <si>
    <t>P41252</t>
  </si>
  <si>
    <t xml:space="preserve">Isoleucine--tRNA ligase, cytoplasmic </t>
  </si>
  <si>
    <t>Cytosolic tRNA aminoacylation; Selenoamino acid metabolism</t>
  </si>
  <si>
    <t>TRAP1</t>
  </si>
  <si>
    <t>Q12931</t>
  </si>
  <si>
    <t xml:space="preserve">Heat shock protein 75 kDa, mitochondrial </t>
  </si>
  <si>
    <t>Respiratory electron transport</t>
  </si>
  <si>
    <t>RPL22</t>
  </si>
  <si>
    <t>P35268</t>
  </si>
  <si>
    <t xml:space="preserve">60S ribosomal protein L22 </t>
  </si>
  <si>
    <t>RPL11</t>
  </si>
  <si>
    <t>P62913</t>
  </si>
  <si>
    <t xml:space="preserve">60S ribosomal protein L11 </t>
  </si>
  <si>
    <t>cell organization and biogenesis;protein metabolism;RNA metabolism OR transcription;other metabolic processes;transport;other biological processes</t>
  </si>
  <si>
    <t>HNRNPR</t>
  </si>
  <si>
    <t>O43390</t>
  </si>
  <si>
    <t xml:space="preserve">Heterogeneous nuclear ribonucleoprotein R </t>
  </si>
  <si>
    <t>ER/Golgi;nucleus;other cell component</t>
  </si>
  <si>
    <t>ATP5F1B</t>
  </si>
  <si>
    <t>P06576</t>
  </si>
  <si>
    <t xml:space="preserve">ATP synthase subunit beta, mitochondrial </t>
  </si>
  <si>
    <t>other metabolic processes;transport;developmental processes;other biological processes</t>
  </si>
  <si>
    <t>plasma membrane;other membranes;mitochondrion;other cell component</t>
  </si>
  <si>
    <t>Mitochondrial protein import; Transcriptional activation of mitochondrial biogenesis; Cristae formation; Formation of ATP by chemiosmotic coupling</t>
  </si>
  <si>
    <t>PSMD2</t>
  </si>
  <si>
    <t>Q13200</t>
  </si>
  <si>
    <t xml:space="preserve">26S proteasome non-ATPase regulatory subunit 2 </t>
  </si>
  <si>
    <t>FCERI mediated NF-kB activation; Separation of Sister Chromatids; The role of GTSE1 in G2/M progression after G2 checkpoint;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KEAP1-NFE2L2 pathway; Neutrophil degranulation;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</si>
  <si>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HAL</t>
  </si>
  <si>
    <t>P42357</t>
  </si>
  <si>
    <t xml:space="preserve">Histidine ammonia-lyase </t>
  </si>
  <si>
    <t>Histidine catabolism</t>
  </si>
  <si>
    <t>PCBP2</t>
  </si>
  <si>
    <t>Q15366</t>
  </si>
  <si>
    <t xml:space="preserve">Poly(rC)-binding protein 2 </t>
  </si>
  <si>
    <t>protein metabolism;RNA metabolism OR transcription;other metabolic processes;stress response;other biological processes</t>
  </si>
  <si>
    <t>mRNA Splicing - Major Pathway; Processing of Capped Intron-Containing Pre-mRNA; Negative regulators of DDX58/IFIH1 signaling</t>
  </si>
  <si>
    <t>SLC25A5</t>
  </si>
  <si>
    <t>P05141</t>
  </si>
  <si>
    <t xml:space="preserve">ADP/ATP translocase 2 </t>
  </si>
  <si>
    <t>cell organization and biogenesis;other metabolic processes;transport;developmental processes;other biological processes</t>
  </si>
  <si>
    <t>Transport of nucleosides and free purine and pyrimidine bases across the plasma membrane; Vpr-mediated induction of apoptosis by mitochondrial outer membrane permeabilization</t>
  </si>
  <si>
    <t>AGPS</t>
  </si>
  <si>
    <t>O00116</t>
  </si>
  <si>
    <t xml:space="preserve">Alkyldihydroxyacetonephosphate synthase, peroxisomal </t>
  </si>
  <si>
    <t>cytosol;nucleus;other cytoplasmic organelle</t>
  </si>
  <si>
    <t>Plasmalogen biosynthesis; TYSND1 cleaves peroxisomal proteins</t>
  </si>
  <si>
    <t>GART</t>
  </si>
  <si>
    <t>P22102</t>
  </si>
  <si>
    <t xml:space="preserve">Trifunctional purine biosynthetic protein adenosine-3 </t>
  </si>
  <si>
    <t>IQGAP2</t>
  </si>
  <si>
    <t>Q13576</t>
  </si>
  <si>
    <t xml:space="preserve">Ras GTPase-activating-like protein IQGAP2 </t>
  </si>
  <si>
    <t>RHO GTPases activate IQGAPs; Neutrophil degranulation; CDC42 GTPase cycle; RAC1 GTPase cycle; RHOG GTPase cycle</t>
  </si>
  <si>
    <t>RPS12</t>
  </si>
  <si>
    <t>P25398</t>
  </si>
  <si>
    <t xml:space="preserve">40S ribosomal protein S12 </t>
  </si>
  <si>
    <t>XRCC6</t>
  </si>
  <si>
    <t>P12956</t>
  </si>
  <si>
    <t xml:space="preserve">X-ray repair cross-complementing protein 6 </t>
  </si>
  <si>
    <t>Neutrophil degranulation; Nonhomologous End-Joining (NHEJ); 2-LTR circle formation; Cytosolic sensors of pathogen-associated DNA ; IRF3-mediated induction of type I IFN</t>
  </si>
  <si>
    <t>ITGB1</t>
  </si>
  <si>
    <t>P05556</t>
  </si>
  <si>
    <t xml:space="preserve">Integrin beta-1 </t>
  </si>
  <si>
    <t>cell adhesion;cell cycle OR cell proliferation;cell organization and biogenesis;stress response;transport;developmental processes;signal transduction;other biological processes</t>
  </si>
  <si>
    <t>Immunoregulatory interactions between a Lymphoid and a non-Lymphoid cell; RHOG GTPase cycle; RAC2 GTPase cycle; RAC3 GTPase cycle; RAC1 GTPase cycle; Interleukin-4 and Interleukin-13 signaling; RHO GTPases Activate Formins; HCMV Early Events; Integrin cell surface interactions; ECM proteoglycans; GPER1 signaling; Potential therapeutics for SARS; CHL1 interactions; Signal transduction by L1; Syndecan interactions; Other semaphorin interactions; Laminin interactions; MET activates PTK2 signaling; Basigin interactions; Platelet Adhesion to exposed collagen; Molecules associated with elastic fibres; TGF-beta receptor signaling activates SMADs; Fibronectin matrix formation; Localization of the PINCH-ILK-PARVIN complex to focal adhesions; MET interacts with TNS proteins</t>
  </si>
  <si>
    <t>IMPDH2</t>
  </si>
  <si>
    <t>P12268</t>
  </si>
  <si>
    <t xml:space="preserve">Inosine-5'-monophosphate dehydrogenase 2 </t>
  </si>
  <si>
    <t>cell cycle OR cell proliferation;other metabolic processes;developmental processes;other biological processes</t>
  </si>
  <si>
    <t>Neutrophil degranulation; Potential therapeutics for SARS; Purine ribonucleoside monophosphate biosynthesis; Azathioprine ADME</t>
  </si>
  <si>
    <t>CAVIN1</t>
  </si>
  <si>
    <t>Q6NZI2</t>
  </si>
  <si>
    <t xml:space="preserve">Caveolae-associated protein 1 </t>
  </si>
  <si>
    <t>RHOA GTPase cycle; RHOC GTPase cycle; RHOB GTPase cycle; RNA Polymerase I Transcription Termination</t>
  </si>
  <si>
    <t>RAB14</t>
  </si>
  <si>
    <t>P61106</t>
  </si>
  <si>
    <t xml:space="preserve">Ras-related protein Rab-14 </t>
  </si>
  <si>
    <t>plasma membrane;other membranes;cytosol;ER/Golgi;other cytoplasmic organelle;other cell component</t>
  </si>
  <si>
    <t>Translocation of SLC2A4 (GLUT4) to the plasma membrane; Neutrophil degranulation; Synthesis of PIPs at the plasma membrane; RAB GEFs exchange GTP for GDP on RABs; RAB geranylgeranylation</t>
  </si>
  <si>
    <t>JUP</t>
  </si>
  <si>
    <t>P14923</t>
  </si>
  <si>
    <t xml:space="preserve">Junction plakoglobin </t>
  </si>
  <si>
    <t>Neutrophil degranulation; CDC42 GTPase cycle; RHOQ GTPase cycle; RHOJ GTPase cycle; RHOA GTPase cycle; Formation of the cornified envelope; VEGFR2 mediated vascular permeability; Adherens junctions interactions; RHOC GTPase cycle; RHOB GTPase cycle; RHOH GTPase cycle</t>
  </si>
  <si>
    <t>CANX</t>
  </si>
  <si>
    <t>P27824</t>
  </si>
  <si>
    <t xml:space="preserve">Calnexin </t>
  </si>
  <si>
    <t>protein metabolism;other metabolic processes;stress response;transport;other biological processes</t>
  </si>
  <si>
    <t>plasma membrane;other membranes;ER/Golgi;translational apparatus;other cell component</t>
  </si>
  <si>
    <t>MHC class II antigen presentation; Antigen Presentation: Folding, assembly and peptide loading of class I MHC; Maturation of spike protein; Interleukin-35 Signalling; Interleukin-27 signaling; Assembly of Viral Components at the Budding Site; Calnexin/calreticulin cycle; Maturation of spike protein</t>
  </si>
  <si>
    <t>OCIAD1</t>
  </si>
  <si>
    <t>Q9NX40</t>
  </si>
  <si>
    <t xml:space="preserve">OCIA domain-containing protein 1 </t>
  </si>
  <si>
    <t>ER/Golgi;other cytoplasmic organelle</t>
  </si>
  <si>
    <t>BSG</t>
  </si>
  <si>
    <t>P35613</t>
  </si>
  <si>
    <t xml:space="preserve">Basigin </t>
  </si>
  <si>
    <t>Pyruvate metabolism; Integrin cell surface interactions; Basigin interactions; Degradation of the extracellular matrix; Aspirin ADME; Proton-coupled monocarboxylate transport; Defective SLC16A1 causes symptomatic deficiency in lactate transport (SDLT)</t>
  </si>
  <si>
    <t>LAMP1</t>
  </si>
  <si>
    <t>P11279</t>
  </si>
  <si>
    <t xml:space="preserve">Lysosome-associated membrane glycoprotein 1 </t>
  </si>
  <si>
    <t>L</t>
  </si>
  <si>
    <t>ABCE1</t>
  </si>
  <si>
    <t>P61221</t>
  </si>
  <si>
    <t xml:space="preserve">ATP-binding cassette sub-family E member 1 </t>
  </si>
  <si>
    <t>cell organization and biogenesis;protein metabolism;other metabolic processes;transport;other biological processes</t>
  </si>
  <si>
    <t>cytosol;mitochondrion;other cell component</t>
  </si>
  <si>
    <t>enzyme regulator activity;translation activity;other molecular function</t>
  </si>
  <si>
    <t>Interferon alpha/beta signaling; OAS antiviral response</t>
  </si>
  <si>
    <t>MA_Cyt</t>
  </si>
  <si>
    <t>PKP1</t>
  </si>
  <si>
    <t>Q13835</t>
  </si>
  <si>
    <t xml:space="preserve">Plakophilin-1 </t>
  </si>
  <si>
    <t>cell adhesion;cell organization and biogenesis;signal transduction;other biological processes</t>
  </si>
  <si>
    <t>bone, tooth or skin structural activity;other molecular function</t>
  </si>
  <si>
    <t>Neutrophil degranulation; Formation of the cornified envelope; Apoptotic cleavage of cell adhesion  proteins</t>
  </si>
  <si>
    <t>LIMCH1</t>
  </si>
  <si>
    <t>Q9UPQ0</t>
  </si>
  <si>
    <t xml:space="preserve">LIM and calponin homology domains-containing protein 1 </t>
  </si>
  <si>
    <t>RPL17</t>
  </si>
  <si>
    <t>P18621</t>
  </si>
  <si>
    <t xml:space="preserve">60S ribosomal protein L17 </t>
  </si>
  <si>
    <t>HNRNPF</t>
  </si>
  <si>
    <t>P52597</t>
  </si>
  <si>
    <t xml:space="preserve">Heterogeneous nuclear ribonucleoprotein F </t>
  </si>
  <si>
    <t>mRNA Splicing - Major Pathway; Processing of Capped Intron-Containing Pre-mRNA; Gene and protein expression by JAK-STAT signaling after Interleukin-12 stimulation; FGFR2 alternative splicing</t>
  </si>
  <si>
    <t>HNRNPK</t>
  </si>
  <si>
    <t>P61978</t>
  </si>
  <si>
    <t xml:space="preserve">Heterogeneous nuclear ribonucleoprotein K </t>
  </si>
  <si>
    <t>RNA metabolism OR transcription;other metabolic processes;signal transduction;other biological processes</t>
  </si>
  <si>
    <t>cytoskeleton;nucleus;other cell component</t>
  </si>
  <si>
    <t>mRNA Splicing - Major Pathway; Processing of Capped Intron-Containing Pre-mRNA; HCMV Late Events; SUMOylation of RNA binding proteins</t>
  </si>
  <si>
    <t>RAB11A</t>
  </si>
  <si>
    <t>P62491</t>
  </si>
  <si>
    <t xml:space="preserve">Ras-related protein Rab-11A </t>
  </si>
  <si>
    <t>non-structural extracellular;plasma membrane;other membranes;cytosol;cytoskeleton;ER/Golgi;other cytoplasmic organelle;other cell component</t>
  </si>
  <si>
    <t>Translocation of SLC2A4 (GLUT4) to the plasma membrane; Anchoring of the basal body to the plasma membrane; VxPx cargo-targeting to cilium; RAB geranylgeranylation; TBC/RABGAPs; Vasopressin regulates renal water homeostasis via Aquaporins</t>
  </si>
  <si>
    <t>LRPPRC</t>
  </si>
  <si>
    <t>P42704</t>
  </si>
  <si>
    <t xml:space="preserve">Leucine-rich PPR motif-containing protein, mitochondrial </t>
  </si>
  <si>
    <t>other membranes;cytoskeleton;mitochondrion;nucleus;other cell component</t>
  </si>
  <si>
    <t>TP53 Regulates Metabolic Genes; Cytoprotection by HMOX1; Respiratory electron transport</t>
  </si>
  <si>
    <t>RAB11B</t>
  </si>
  <si>
    <t>Q15907</t>
  </si>
  <si>
    <t xml:space="preserve">Ras-related protein Rab-11B </t>
  </si>
  <si>
    <t>cell-cell signaling;other metabolic processes;transport;other biological processes</t>
  </si>
  <si>
    <t>RAB geranylgeranylation; TBC/RABGAPs</t>
  </si>
  <si>
    <t>NCL</t>
  </si>
  <si>
    <t>P19338</t>
  </si>
  <si>
    <t xml:space="preserve">Nucleolin </t>
  </si>
  <si>
    <t>Major pathway of rRNA processing in the nucleolus and cytosol</t>
  </si>
  <si>
    <t>ATP5PO</t>
  </si>
  <si>
    <t>P48047</t>
  </si>
  <si>
    <t xml:space="preserve">ATP synthase subunit O, mitochondrial </t>
  </si>
  <si>
    <t>DHX9</t>
  </si>
  <si>
    <t>Q08211</t>
  </si>
  <si>
    <t xml:space="preserve">ATP-dependent RNA helicase A </t>
  </si>
  <si>
    <t>cell organization and biogenesis;DNA metabolism;RNA metabolism OR transcription;other metabolic processes;stress response;transport;other biological processes</t>
  </si>
  <si>
    <t>cytosol;cytoskeleton;translational apparatus;nucleus;other cell component</t>
  </si>
  <si>
    <t>mRNA Splicing - Major Pathway; RIP-mediated NFkB activation via ZBP1; DEx/H-box helicases activate type I IFN and inflammatory cytokines production</t>
  </si>
  <si>
    <t>VDAC2</t>
  </si>
  <si>
    <t>P45880</t>
  </si>
  <si>
    <t xml:space="preserve">Voltage-dependent anion-selective channel protein 2 </t>
  </si>
  <si>
    <t>Ub-specific processing proteases; Mitochondrial calcium ion transport</t>
  </si>
  <si>
    <t>MAT2A</t>
  </si>
  <si>
    <t>P31153</t>
  </si>
  <si>
    <t xml:space="preserve">S-adenosylmethionine synthase isoform type-2 </t>
  </si>
  <si>
    <t>Methylation</t>
  </si>
  <si>
    <t>RBMX</t>
  </si>
  <si>
    <t>P38159</t>
  </si>
  <si>
    <t xml:space="preserve">RNA-binding motif protein, X chromosome </t>
  </si>
  <si>
    <t>non-structural extracellular;nucleus;other cell component</t>
  </si>
  <si>
    <t>mRNA Splicing - Major Pathway; Processing of Capped Intron-Containing Pre-mRNA; RHOBTB2 GTPase cycle; RHOBTB1 GTPase cycle; RND3 GTPase cycle; RND1 GTPase cycle; RND2 GTPase cycle</t>
  </si>
  <si>
    <t>YES1</t>
  </si>
  <si>
    <t>P07947</t>
  </si>
  <si>
    <t xml:space="preserve">Tyrosine-protein kinase Yes </t>
  </si>
  <si>
    <t>protein metabolism;other metabolic processes;stress response;transport;signal transduction;other biological processes</t>
  </si>
  <si>
    <t>plasma membrane;other membranes;cytosol;cytoskeleton;ER/Golgi</t>
  </si>
  <si>
    <t>signal transduction activity or receptor binding;kinase activity;other molecular function</t>
  </si>
  <si>
    <t>FCGR activation; FCGR3A-mediated IL10 synthesis; FCGR3A-mediated phagocytosis; EPHB-mediated forward signaling; EPHA-mediated growth cone collapse; EPH-ephrin mediated repulsion of cells; Signaling by phosphorylated juxtamembrane, extracellular and kinase domain KIT mutants; Regulation of KIT signaling; CD28 co-stimulation; PECAM1 interactions; CTLA4 inhibitory signaling; Regulation of signaling by CBL; Signaling by ERBB2; RUNX2 regulates osteoblast differentiation</t>
  </si>
  <si>
    <t>MCM3</t>
  </si>
  <si>
    <t>P25205</t>
  </si>
  <si>
    <t xml:space="preserve">DNA replication licensing factor MCM3 </t>
  </si>
  <si>
    <t>ASPH</t>
  </si>
  <si>
    <t>Q12797</t>
  </si>
  <si>
    <t xml:space="preserve">Aspartyl/asparaginyl beta-hydroxylase </t>
  </si>
  <si>
    <t>protein metabolism;other metabolic processes;transport;developmental processes;signal transduction;other biological processes</t>
  </si>
  <si>
    <t>plasma membrane;other membranes;cytosol;ER/Golgi</t>
  </si>
  <si>
    <t>Ion homeostasis; Stimuli-sensing channels</t>
  </si>
  <si>
    <t>MCM7</t>
  </si>
  <si>
    <t>P33993</t>
  </si>
  <si>
    <t xml:space="preserve">DNA replication licensing factor MCM7 </t>
  </si>
  <si>
    <t>SFPQ</t>
  </si>
  <si>
    <t>P23246</t>
  </si>
  <si>
    <t xml:space="preserve">Splicing factor, proline- and glutamine-rich </t>
  </si>
  <si>
    <t>cell organization and biogenesis;protein metabolism;DNA metabolism;RNA metabolism OR transcription;other metabolic processes;stress response;transport;other biological processes</t>
  </si>
  <si>
    <t>Suppression of apoptosis; PTK6 Regulates Proteins Involved in RNA Processing</t>
  </si>
  <si>
    <t>TUBA1C</t>
  </si>
  <si>
    <t>Q9BQE3</t>
  </si>
  <si>
    <t xml:space="preserve">Tubulin alpha-1C chain </t>
  </si>
  <si>
    <t>Separation of Sister Chromatids; The role of GTSE1 in G2/M progression after G2 checkpoint; MHC class II antigen presentation; COPI-mediated anterograde transport; RHO GTPases Activate Formins; HCMV Early Events; Recruitment of NuMA to mitotic centrosomes; Recycling pathway of L1; Aggrephagy; HSP90 chaperone cycle for steroid hormone receptors (SHR) in the presence of ligand; Translocation of SLC2A4 (GLUT4) to the plasma membrane; RHO GTPases activate IQGAPs; Activation of AMPK downstream of NMDARs; Hedgehog 'off' state; COPI-independent Golgi-to-ER retrograde traffic; COPI-dependent Golgi-to-ER retrograde traffic; Assembly and cell surface presentation of NMDA receptors; Formation of tubulin folding intermediates by CCT/TriC; Prefoldin mediated transfer of substrate  to CCT/TriC; Intraflagellar transport; Microtubule-dependent trafficking of connexons from Golgi to the plasma membrane; Gap junction assembly; Resolution of Sister Chromatid Cohesion; Post-chaperonin tubulin folding pathway; Carboxyterminal post-translational modifications of tubulin; EML4 and NUDC in mitotic spindle formation; Sealing of the nuclear envelope (NE) by ESCRT-III; Kinesins</t>
  </si>
  <si>
    <t>RPS8</t>
  </si>
  <si>
    <t>P62241</t>
  </si>
  <si>
    <t xml:space="preserve">40S ribosomal protein S8 </t>
  </si>
  <si>
    <t>MSN</t>
  </si>
  <si>
    <t>P26038</t>
  </si>
  <si>
    <t xml:space="preserve">Moesin </t>
  </si>
  <si>
    <t>Recycling pathway of L1; Sensory processing of sound by inner hair cells of the cochlea; Sensory processing of sound by outer hair cells of the cochlea; Gene and protein expression by JAK-STAT signaling after Interleukin-12 stimulation; Signaling by ALK fusions and activated point mutants</t>
  </si>
  <si>
    <t>RACK1</t>
  </si>
  <si>
    <t>P63244</t>
  </si>
  <si>
    <t xml:space="preserve">Receptor of activated protein C kinase 1 </t>
  </si>
  <si>
    <t>cell cycle OR cell proliferation;protein metabolism;other metabolic processes;developmental processes;other biological processes</t>
  </si>
  <si>
    <t>plasma membrane;cytosol;mitochondrion;translational apparatus;nucleus;other cell component</t>
  </si>
  <si>
    <t>signal transduction activity or receptor binding;enzyme regulator activity;translation activity;other molecular function</t>
  </si>
  <si>
    <t>Regulation of TNFR1 signaling; TNFR1-induced NFkappaB signaling pathway; TNFR1-mediated ceramide production</t>
  </si>
  <si>
    <t>PSMC6</t>
  </si>
  <si>
    <t>P62333</t>
  </si>
  <si>
    <t xml:space="preserve">26S proteasome regulatory subunit 10B </t>
  </si>
  <si>
    <t>TUBB4B</t>
  </si>
  <si>
    <t>P68371</t>
  </si>
  <si>
    <t xml:space="preserve">Tubulin beta-4B chain </t>
  </si>
  <si>
    <t>cell cycle OR cell proliferation;cell organization and biogenesis;stress response</t>
  </si>
  <si>
    <t>Neutrophil degranulation; Separation of Sister Chromatids; The role of GTSE1 in G2/M progression after G2 checkpoint; MHC class II antigen presentation; COPI-mediated anterograde transport; RHO GTPases Activate Formins; HCMV Early Events; Recruitment of NuMA to mitotic centrosomes; Regulation of PLK1 Activity at G2/M Transition; Loss of Nlp from mitotic centrosomes; Recruitment of mitotic centrosome proteins and complexes; Anchoring of the basal body to the plasma membrane; AURKA Activation by TPX2; Recycling pathway of L1; Aggrephagy; HSP90 chaperone cycle for steroid hormone receptors (SHR) in the presence of ligand; Translocation of SLC2A4 (GLUT4) to the plasma membrane; RHO GTPases activate IQGAPs; Activation of AMPK downstream of NMDARs; Hedgehog 'off' state; COPI-independent Golgi-to-ER retrograde traffic; COPI-dependent Golgi-to-ER retrograde traffic; Assembly and cell surface presentation of NMDA receptors; Formation of tubulin folding intermediates by CCT/TriC; Prefoldin mediated transfer of substrate  to CCT/TriC; Intraflagellar transport; Microtubule-dependent trafficking of connexons from Golgi to the plasma membrane; Gap junction assembly; Resolution of Sister Chromatid Cohesion; Post-chaperonin tubulin folding pathway; Carboxyterminal post-translational modifications of tubulin; EML4 and NUDC in mitotic spindle formation; Sealing of the nuclear envelope (NE) by ESCRT-III; Kinesins</t>
  </si>
  <si>
    <t>CAD</t>
  </si>
  <si>
    <t>P27708</t>
  </si>
  <si>
    <t xml:space="preserve">CAD protein </t>
  </si>
  <si>
    <t>Pyrimidine biosynthesis</t>
  </si>
  <si>
    <t>SLC25A6</t>
  </si>
  <si>
    <t>P12236</t>
  </si>
  <si>
    <t xml:space="preserve">ADP/ATP translocase 3 </t>
  </si>
  <si>
    <t>Mitochondrial protein import; Transport of nucleosides and free purine and pyrimidine bases across the plasma membrane; Vpr-mediated induction of apoptosis by mitochondrial outer membrane permeabilization; Influenza Virus Induced Apoptosis</t>
  </si>
  <si>
    <t>RAB6A</t>
  </si>
  <si>
    <t>P20340</t>
  </si>
  <si>
    <t xml:space="preserve">Ras-related protein Rab-6A </t>
  </si>
  <si>
    <t>Neutrophil degranulation; Pre-NOTCH Processing in Golgi; RAB geranylgeranylation; RAB GEFs exchange GTP for GDP on RABs; COPI-independent Golgi-to-ER retrograde traffic; Retrograde transport at the Trans-Golgi-Network; TBC/RABGAPs</t>
  </si>
  <si>
    <t>RAB6B</t>
  </si>
  <si>
    <t>Q9NRW1</t>
  </si>
  <si>
    <t xml:space="preserve">Ras-related protein Rab-6B </t>
  </si>
  <si>
    <t>COPI-independent Golgi-to-ER retrograde traffic; RAB GEFs exchange GTP for GDP on RABs; RAB geranylgeranylation; TBC/RABGAPs; Retrograde transport at the Trans-Golgi-Network</t>
  </si>
  <si>
    <t>RPL7</t>
  </si>
  <si>
    <t>P18124</t>
  </si>
  <si>
    <t xml:space="preserve">60S ribosomal protein L7 </t>
  </si>
  <si>
    <t>LRRC59</t>
  </si>
  <si>
    <t>Q96AG4</t>
  </si>
  <si>
    <t xml:space="preserve">Leucine-rich repeat-containing protein 59 </t>
  </si>
  <si>
    <t>other membranes;mitochondrion;ER/Golgi;nucleus</t>
  </si>
  <si>
    <t>CD44</t>
  </si>
  <si>
    <t>P16070</t>
  </si>
  <si>
    <t xml:space="preserve">CD44 antigen </t>
  </si>
  <si>
    <t>cell adhesion;other metabolic processes;stress response;developmental processes;signal transduction;other biological processes</t>
  </si>
  <si>
    <t>Cell surface interactions at the vascular wall; Neutrophil degranulation; Interferon gamma signaling; Integrin cell surface interactions; Degradation of the extracellular matrix; Hyaluronan uptake and degradation</t>
  </si>
  <si>
    <t>IQGAP1</t>
  </si>
  <si>
    <t>P46940</t>
  </si>
  <si>
    <t xml:space="preserve">Ras GTPase-activating-like protein IQGAP1 </t>
  </si>
  <si>
    <t>cell organization and biogenesis;developmental processes;signal transduction;other biological processes</t>
  </si>
  <si>
    <t>Neutrophil degranulation; RHOA GTPase cycle; RAC2 GTPase cycle; Nephrin family interactions; RHOC GTPase cycle; CDC42 GTPase cycle; RAC1 GTPase cycle; RHOQ GTPase cycle; RHOV GTPase cycle; RHO GTPases activate IQGAPs; Signaling by BRAF and RAF1 fusions; Signaling by moderate kinase activity BRAF mutants; Paradoxical activation of RAF signaling by kinase inactive BRAF; Signaling downstream of RAS mutants; Signaling by RAF1 mutants; RHOU GTPase cycle; MAP2K and MAPK activation; Signaling by high-kinase activity BRAF mutants; Glucagon-like Peptide-1 (GLP1) regulates insulin secretion</t>
  </si>
  <si>
    <t>CLTC</t>
  </si>
  <si>
    <t>Q00610</t>
  </si>
  <si>
    <t xml:space="preserve">Clathrin heavy chain 1 </t>
  </si>
  <si>
    <t>cell cycle OR cell proliferation;cell organization and biogenesis;other metabolic processes;transport;other biological processes</t>
  </si>
  <si>
    <t>MHC class II antigen presentation; ALK mutants bind TKIs; Signaling by ALK fusions and activated point mutants; Cargo recognition for clathrin-mediated endocytosis; Nuclear events stimulated by ALK signaling in cancer; RHOV GTPase cycle; Recycling pathway of L1; Lysosome Vesicle Biogenesis; WNT5A-dependent internalization of FZD4; EPH-ephrin mediated repulsion of cells; LDL clearance; Retrograde neurotrophin signalling; WNT5A-dependent internalization of FZD2, FZD5 and ROR2; VLDLR internalisation and degradation; Entry of Influenza Virion into Host Cell via Endocytosis; Formation of annular gap junctions; RHOU GTPase cycle</t>
  </si>
  <si>
    <t>COX4I1</t>
  </si>
  <si>
    <t>P13073</t>
  </si>
  <si>
    <t xml:space="preserve">Cytochrome c oxidase subunit 4 isoform 1, mitochondrial </t>
  </si>
  <si>
    <t>other membranes;cytosol;mitochondrion;nucleus</t>
  </si>
  <si>
    <t>PSMC2</t>
  </si>
  <si>
    <t>P35998</t>
  </si>
  <si>
    <t xml:space="preserve">26S proteasome regulatory subunit 7 </t>
  </si>
  <si>
    <t>DYNC1H1</t>
  </si>
  <si>
    <t>Q14204</t>
  </si>
  <si>
    <t xml:space="preserve">Cytoplasmic dynein 1 heavy chain 1 </t>
  </si>
  <si>
    <t>Separation of Sister Chromatids; MHC class II antigen presentation; Resolution of Sister Chromatid Cohesion; HSP90 chaperone cycle for steroid hormone receptors (SHR) in the presence of ligand; Recruitment of NuMA to mitotic centrosomes; RHO GTPases Activate Formins; COPI-mediated anterograde transport; COPI-independent Golgi-to-ER retrograde traffic; HCMV Early Events; Aggrephagy; EML4 and NUDC in mitotic spindle formation; Regulation of PLK1 Activity at G2/M Transition; Loss of Nlp from mitotic centrosomes; Recruitment of mitotic centrosome proteins and complexes; Anchoring of the basal body to the plasma membrane; AURKA Activation by TPX2; Neutrophil degranulation; Amplification  of signal from unattached  kinetochores via a MAD2  inhibitory signal</t>
  </si>
  <si>
    <t>DARS1</t>
  </si>
  <si>
    <t>P14868</t>
  </si>
  <si>
    <t xml:space="preserve">Aspartate--tRNA ligase, cytoplasmic </t>
  </si>
  <si>
    <t>DNAJA1</t>
  </si>
  <si>
    <t>P31689</t>
  </si>
  <si>
    <t xml:space="preserve">DnaJ homolog subfamily A member 1 </t>
  </si>
  <si>
    <t>HSP90 chaperone cycle for steroid hormone receptors (SHR) in the presence of ligand</t>
  </si>
  <si>
    <t>Cyt_ER</t>
  </si>
  <si>
    <t>PABPC3</t>
  </si>
  <si>
    <t>Q9H361</t>
  </si>
  <si>
    <t xml:space="preserve">Polyadenylate-binding protein 3 </t>
  </si>
  <si>
    <t>EIF4A3</t>
  </si>
  <si>
    <t>P38919</t>
  </si>
  <si>
    <t xml:space="preserve">Eukaryotic initiation factor 4A-III </t>
  </si>
  <si>
    <t>RNA metabolism OR transcription;other metabolic processes;transport;developmental processes;other biological processes</t>
  </si>
  <si>
    <t>Regulation of expression of SLITs and ROBOs; mRNA Splicing - Major Pathway; ISG15 antiviral mechanism; Nonsense Mediated Decay (NMD) enhanced by the Exon Junction Complex (EJC); Deadenylation of mRNA; Transport of Mature mRNA derived from an Intron-Containing Transcript; mRNA 3'-end processing; RNA Polymerase II Transcription Termination</t>
  </si>
  <si>
    <t>TRIM28</t>
  </si>
  <si>
    <t>Q13263</t>
  </si>
  <si>
    <t xml:space="preserve">Transcription intermediary factor 1-beta </t>
  </si>
  <si>
    <t>cell organization and biogenesis;protein metabolism;DNA metabolism;other metabolic processes;stress response;developmental processes;signal transduction;other biological processes</t>
  </si>
  <si>
    <t>HCMV Early Events; SUMOylation of transcription cofactors; Generic Transcription Pathway</t>
  </si>
  <si>
    <t>HNRNPCL1</t>
  </si>
  <si>
    <t>O60812</t>
  </si>
  <si>
    <t xml:space="preserve">Heterogeneous nuclear ribonucleoprotein C-like 1 </t>
  </si>
  <si>
    <t>HNRNPCL2</t>
  </si>
  <si>
    <t>B2RXH8</t>
  </si>
  <si>
    <t xml:space="preserve">Heterogeneous nuclear ribonucleoprotein C-like 2 </t>
  </si>
  <si>
    <t>HNRNPCL3</t>
  </si>
  <si>
    <t>B7ZW38</t>
  </si>
  <si>
    <t xml:space="preserve">Heterogeneous nuclear ribonucleoprotein C-like 3 </t>
  </si>
  <si>
    <t>RRAS</t>
  </si>
  <si>
    <t>P10301</t>
  </si>
  <si>
    <t xml:space="preserve">Ras-related protein R-Ras </t>
  </si>
  <si>
    <t>developmental processes;signal transduction;other biological processes</t>
  </si>
  <si>
    <t>plasma membrane;other membranes</t>
  </si>
  <si>
    <t>SEMA3A-Plexin repulsion signaling by inhibiting Integrin adhesion; Sema4D mediated inhibition of cell attachment and migration</t>
  </si>
  <si>
    <t>NME1</t>
  </si>
  <si>
    <t>P15531</t>
  </si>
  <si>
    <t xml:space="preserve">Nucleoside diphosphate kinase A </t>
  </si>
  <si>
    <t>DNA metabolism;other metabolic processes;transport;developmental processes;other biological processes</t>
  </si>
  <si>
    <t>translation activity;kinase activity;other molecular function</t>
  </si>
  <si>
    <t>Interconversion of nucleotide di- and triphosphates; Azathioprine ADME</t>
  </si>
  <si>
    <t>NME2</t>
  </si>
  <si>
    <t>P22392</t>
  </si>
  <si>
    <t xml:space="preserve">Nucleoside diphosphate kinase B </t>
  </si>
  <si>
    <t>cell adhesion;protein metabolism;other metabolic processes;signal transduction;other biological processes</t>
  </si>
  <si>
    <t>non-structural extracellular;cytosol;other cell component</t>
  </si>
  <si>
    <t>Neutrophil degranulation; Interconversion of nucleotide di- and triphosphates; Azathioprine ADME</t>
  </si>
  <si>
    <t>CD55</t>
  </si>
  <si>
    <t>P08174</t>
  </si>
  <si>
    <t xml:space="preserve">Complement decay-accelerating factor </t>
  </si>
  <si>
    <t>Regulation of Complement cascade; Neutrophil degranulation; COPI-mediated anterograde transport; Class B/2 (Secretin family receptors)</t>
  </si>
  <si>
    <t>NOLC1</t>
  </si>
  <si>
    <t>Q14978</t>
  </si>
  <si>
    <t xml:space="preserve">Nucleolar and coiled-body phosphoprotein 1 </t>
  </si>
  <si>
    <t>cell cycle OR cell proliferation;cell organization and biogenesis;RNA metabolism OR transcription;other metabolic processes;stress response;developmental processes;other biological processes</t>
  </si>
  <si>
    <t>RAN</t>
  </si>
  <si>
    <t>P62826</t>
  </si>
  <si>
    <t xml:space="preserve">GTP-binding nuclear protein Ran </t>
  </si>
  <si>
    <t>cell cycle OR cell proliferation;cell organization and biogenesis;DNA metabolism;other metabolic processes;transport;developmental processes;other biological processes</t>
  </si>
  <si>
    <t>Nuclear import of Rev protein; Transcriptional regulation by small RNAs; MicroRNA (miRNA) biogenesis; Rev-mediated nuclear export of HIV RNA; NEP/NS2 Interacts with the Cellular Export Machinery; tRNA processing in the nucleus; Regulation of cholesterol biosynthesis by SREBP (SREBF); Postmitotic nuclear pore complex (NPC) reformation</t>
  </si>
  <si>
    <t>HNRNPC</t>
  </si>
  <si>
    <t>P07910</t>
  </si>
  <si>
    <t xml:space="preserve">Heterogeneous nuclear ribonucleoproteins C1/C2 </t>
  </si>
  <si>
    <t>mRNA Splicing - Major Pathway; Processing of Capped Intron-Containing Pre-mRNA; SUMOylation of RNA binding proteins; RHOBTB2 GTPase cycle; RHOBTB1 GTPase cycle</t>
  </si>
  <si>
    <t>H1-5</t>
  </si>
  <si>
    <t>P16401</t>
  </si>
  <si>
    <t xml:space="preserve">Histone H1.5 </t>
  </si>
  <si>
    <t>Apoptosis induced DNA fragmentation; Formation of Senescence-Associated Heterochromatin Foci (SAHF)</t>
  </si>
  <si>
    <t>NPM1</t>
  </si>
  <si>
    <t>P06748</t>
  </si>
  <si>
    <t xml:space="preserve">Nucleophosmin </t>
  </si>
  <si>
    <t>cell cycle OR cell proliferation;cell organization and biogenesis;DNA metabolism;other metabolic processes;stress response;transport;signal transduction;other biological processes</t>
  </si>
  <si>
    <t>enzyme regulator activity;translation activity;nucleic acid binding activity;other molecular function</t>
  </si>
  <si>
    <t>ALK mutants bind TKIs; Signaling by ALK fusions and activated point mutants; TP53 regulates transcription of additional cell cycle genes whose exact role in the p53 pathway remain uncertain; Nuclear import of Rev protein; Deposition of new CENPA-containing nucleosomes at the centromere; SUMOylation of transcription cofactors; Nuclear events stimulated by ALK signaling in cancer; TFAP2A acts as a transcriptional repressor during retinoic acid induced cell differentiation</t>
  </si>
  <si>
    <t>NSUN2</t>
  </si>
  <si>
    <t>Q08J23</t>
  </si>
  <si>
    <t xml:space="preserve">RNA cytosine C(5)-methyltransferase NSUN2 </t>
  </si>
  <si>
    <t>cell cycle OR cell proliferation;RNA metabolism OR transcription;other metabolic processes;developmental processes;signal transduction;other biological processes</t>
  </si>
  <si>
    <t>non-structural extracellular;cytoskeleton;mitochondrion;nucleus;other cell component</t>
  </si>
  <si>
    <t>tRNA modification in the nucleus and cytosol</t>
  </si>
  <si>
    <t>NT5E</t>
  </si>
  <si>
    <t>P21589</t>
  </si>
  <si>
    <t xml:space="preserve">5'-nucleotidase </t>
  </si>
  <si>
    <t>cell adhesion;DNA metabolism;other metabolic processes;other biological processes</t>
  </si>
  <si>
    <t>plasma membrane;other membranes;cytosol;nucleus</t>
  </si>
  <si>
    <t>Purine catabolism; Purinergic signaling in leishmaniasis infection; Pyrimidine catabolism; Nicotinate metabolism</t>
  </si>
  <si>
    <t>TUFM</t>
  </si>
  <si>
    <t>P49411</t>
  </si>
  <si>
    <t xml:space="preserve">Elongation factor Tu, mitochondrial </t>
  </si>
  <si>
    <t>mitochondrion;other cell component</t>
  </si>
  <si>
    <t>Mitochondrial translation elongation; SARS-CoV-2 modulates autophagy</t>
  </si>
  <si>
    <t>SYNCRIP</t>
  </si>
  <si>
    <t>O60506</t>
  </si>
  <si>
    <t xml:space="preserve">Heterogeneous nuclear ribonucleoprotein Q </t>
  </si>
  <si>
    <t>DNAJC11</t>
  </si>
  <si>
    <t>Q9NVH1</t>
  </si>
  <si>
    <t xml:space="preserve">DnaJ homolog subfamily C member 11 </t>
  </si>
  <si>
    <t>other membranes;mitochondrion;nucleus</t>
  </si>
  <si>
    <t>Cristae formation</t>
  </si>
  <si>
    <t>MGST3</t>
  </si>
  <si>
    <t>O14880</t>
  </si>
  <si>
    <t xml:space="preserve">Microsomal glutathione S-transferase 3 </t>
  </si>
  <si>
    <t>other membranes;ER/Golgi;nucleus;other cell component</t>
  </si>
  <si>
    <t>Aflatoxin activation and detoxification; Glutathione conjugation</t>
  </si>
  <si>
    <t>HSPA9</t>
  </si>
  <si>
    <t>P38646</t>
  </si>
  <si>
    <t xml:space="preserve">Stress-70 protein, mitochondrial </t>
  </si>
  <si>
    <t>Gene and protein expression by JAK-STAT signaling after Interleukin-12 stimulation; Mitochondrial protein import; Regulation of HSF1-mediated heat shock response; Cristae formation</t>
  </si>
  <si>
    <t>OXCT1</t>
  </si>
  <si>
    <t>P55809</t>
  </si>
  <si>
    <t xml:space="preserve">Succinyl-CoA:3-ketoacid coenzyme A transferase 1, mitochondrial </t>
  </si>
  <si>
    <t>Utilization of Ketone Bodies</t>
  </si>
  <si>
    <t>P4HB</t>
  </si>
  <si>
    <t>P07237</t>
  </si>
  <si>
    <t xml:space="preserve">Protein disulfide-isomerase </t>
  </si>
  <si>
    <t>non-structural extracellular;plasma membrane;other membranes;cytosol;cytoskeleton;ER/Golgi;other cell component</t>
  </si>
  <si>
    <t>Hedgehog ligand biogenesis; Regulation of Insulin-like Growth Factor (IGF) transport and uptake by Insulin-like Growth Factor Binding Proteins (IGFBPs); Post-translational protein phosphorylation; Collagen biosynthesis and modifying enzymes; Detoxification of Reactive Oxygen Species; Interleukin-12 signaling; Interleukin-23 signaling; Chylomicron assembly; VLDL assembly; LDL remodeling</t>
  </si>
  <si>
    <t>TARDBP</t>
  </si>
  <si>
    <t>Q13148</t>
  </si>
  <si>
    <t xml:space="preserve">TAR DNA-binding protein 43 </t>
  </si>
  <si>
    <t>VDAC1</t>
  </si>
  <si>
    <t>P21796</t>
  </si>
  <si>
    <t xml:space="preserve">Voltage-dependent anion-selective channel protein 1 </t>
  </si>
  <si>
    <t>Ub-specific processing proteases; Pyruvate metabolism; Mitochondrial protein import; PINK1-PRKN Mediated Mitophagy; Mitochondrial calcium ion transport</t>
  </si>
  <si>
    <t>TFAM</t>
  </si>
  <si>
    <t>Q00059</t>
  </si>
  <si>
    <t xml:space="preserve">Transcription factor A, mitochondrial </t>
  </si>
  <si>
    <t>Transcriptional activation of mitochondrial biogenesis; Mitochondrial transcription initiation</t>
  </si>
  <si>
    <t>FXR1</t>
  </si>
  <si>
    <t>P51114</t>
  </si>
  <si>
    <t xml:space="preserve">Fragile X mental retardation syndrome-related protein 1 </t>
  </si>
  <si>
    <t>FXR2</t>
  </si>
  <si>
    <t>P51116</t>
  </si>
  <si>
    <t xml:space="preserve">Fragile X mental retardation syndrome-related protein 2 </t>
  </si>
  <si>
    <t>PALLD</t>
  </si>
  <si>
    <t>Q8WX93</t>
  </si>
  <si>
    <t xml:space="preserve">Palladin </t>
  </si>
  <si>
    <t>ATAD3A</t>
  </si>
  <si>
    <t>Q9NVI7</t>
  </si>
  <si>
    <t xml:space="preserve">ATPase family AAA domain-containing protein 3A </t>
  </si>
  <si>
    <t>HSP90B1</t>
  </si>
  <si>
    <t>P14625</t>
  </si>
  <si>
    <t xml:space="preserve">Endoplasmin </t>
  </si>
  <si>
    <t>cell organization and biogenesis;protein metabolism;other metabolic processes;stress response;transport;other biological processes</t>
  </si>
  <si>
    <t>non-structural extracellular;plasma membrane;other membranes;cytosol;ER/Golgi;other cell component</t>
  </si>
  <si>
    <t>Interleukin-4 and Interleukin-13 signaling; Regulation of Insulin-like Growth Factor (IGF) transport and uptake by Insulin-like Growth Factor Binding Proteins (IGFBPs); Post-translational protein phosphorylation; ATF6 (ATF6-alpha) activates chaperone genes; Trafficking and processing of endosomal TLR; Scavenging by Class A Receptors</t>
  </si>
  <si>
    <t>PCBP1</t>
  </si>
  <si>
    <t>Q15365</t>
  </si>
  <si>
    <t xml:space="preserve">Poly(rC)-binding protein 1 </t>
  </si>
  <si>
    <t>OPA1</t>
  </si>
  <si>
    <t>O60313</t>
  </si>
  <si>
    <t xml:space="preserve">Dynamin-like 120 kDa protein, mitochondrial </t>
  </si>
  <si>
    <t>other membranes;cytosol;cytoskeleton;mitochondrion;nucleus;other cell component</t>
  </si>
  <si>
    <t>Regulation of Apoptosis</t>
  </si>
  <si>
    <t>PDIA3</t>
  </si>
  <si>
    <t>P30101</t>
  </si>
  <si>
    <t xml:space="preserve">Protein disulfide-isomerase A3 </t>
  </si>
  <si>
    <t>non-structural extracellular;other membranes;ER/Golgi;other cytoplasmic organelle;other cell component</t>
  </si>
  <si>
    <t>ER-Phagosome pathway; Antigen Presentation: Folding, assembly and peptide loading of class I MHC; Calnexin/calreticulin cycle</t>
  </si>
  <si>
    <t>PDIA6</t>
  </si>
  <si>
    <t>Q15084</t>
  </si>
  <si>
    <t xml:space="preserve">Protein disulfide-isomerase A6 </t>
  </si>
  <si>
    <t>Regulation of Insulin-like Growth Factor (IGF) transport and uptake by Insulin-like Growth Factor Binding Proteins (IGFBPs); Post-translational protein phosphorylation; XBP1(S) activates chaperone genes</t>
  </si>
  <si>
    <t>CKAP4</t>
  </si>
  <si>
    <t>Q07065</t>
  </si>
  <si>
    <t xml:space="preserve">Cytoskeleton-associated protein 4 </t>
  </si>
  <si>
    <t>plasma membrane;other membranes;cytosol;cytoskeleton;ER/Golgi;nucleus;other cytoplasmic organelle;other cell component</t>
  </si>
  <si>
    <t>Neutrophil degranulation; Regulation of Insulin-like Growth Factor (IGF) transport and uptake by Insulin-like Growth Factor Binding Proteins (IGFBPs); Post-translational protein phosphorylation; RND2 GTPase cycle; RND3 GTPase cycle; Surfactant metabolism</t>
  </si>
  <si>
    <t>PFKFB3</t>
  </si>
  <si>
    <t>Q16875</t>
  </si>
  <si>
    <t xml:space="preserve">6-phosphofructo-2-kinase/fructose-2,6-bisphosphatase 3 </t>
  </si>
  <si>
    <t>Regulation of glycolysis by fructose 2,6-bisphosphate metabolism</t>
  </si>
  <si>
    <t>PFKL</t>
  </si>
  <si>
    <t>P17858</t>
  </si>
  <si>
    <t xml:space="preserve">ATP-dependent 6-phosphofructokinase, liver type </t>
  </si>
  <si>
    <t>Neutrophil degranulation; Glycolysis</t>
  </si>
  <si>
    <t>PFKP</t>
  </si>
  <si>
    <t>Q01813</t>
  </si>
  <si>
    <t xml:space="preserve">ATP-dependent 6-phosphofructokinase, platelet type </t>
  </si>
  <si>
    <t>Glycolysis</t>
  </si>
  <si>
    <t>PFN1</t>
  </si>
  <si>
    <t>P07737</t>
  </si>
  <si>
    <t xml:space="preserve">Profilin-1 </t>
  </si>
  <si>
    <t>RHO GTPases Activate Formins; Platelet degranulation ; PCP/CE pathway; Signaling by ROBO receptors</t>
  </si>
  <si>
    <t>PFN2</t>
  </si>
  <si>
    <t>P35080</t>
  </si>
  <si>
    <t xml:space="preserve">Profilin-2 </t>
  </si>
  <si>
    <t>RHO GTPases Activate Formins; Signaling by ROBO receptors</t>
  </si>
  <si>
    <t>TMPO</t>
  </si>
  <si>
    <t>P42167</t>
  </si>
  <si>
    <t xml:space="preserve">Lamina-associated polypeptide 2, isoforms beta/gamma </t>
  </si>
  <si>
    <t>other membranes;nucleus;other cell component</t>
  </si>
  <si>
    <t>CDC42 GTPase cycle; RAC1 GTPase cycle; RHOJ GTPase cycle; RHOA GTPase cycle; RHOC GTPase cycle; RHOG GTPase cycle; RAC2 GTPase cycle; RHOD GTPase cycle; RHOF GTPase cycle; RAC3 GTPase cycle</t>
  </si>
  <si>
    <t>RPS23</t>
  </si>
  <si>
    <t>P62266</t>
  </si>
  <si>
    <t xml:space="preserve">40S ribosomal protein S23 </t>
  </si>
  <si>
    <t>IGF2BP3</t>
  </si>
  <si>
    <t>O00425</t>
  </si>
  <si>
    <t xml:space="preserve">Insulin-like growth factor 2 mRNA-binding protein 3 </t>
  </si>
  <si>
    <t>protein metabolism;other metabolic processes;transport;developmental processes;other biological processes</t>
  </si>
  <si>
    <t>Insulin-like Growth Factor-2 mRNA Binding Proteins (IGF2BPs/IMPs/VICKZs) bind RNA</t>
  </si>
  <si>
    <t>PGK1</t>
  </si>
  <si>
    <t>P00558</t>
  </si>
  <si>
    <t xml:space="preserve">Phosphoglycerate kinase 1 </t>
  </si>
  <si>
    <t>non-structural extracellular;other membranes;cytosol</t>
  </si>
  <si>
    <t>TPM2</t>
  </si>
  <si>
    <t>P07951</t>
  </si>
  <si>
    <t xml:space="preserve">Tropomyosin beta chain </t>
  </si>
  <si>
    <t>cytosol;cytoskeleton</t>
  </si>
  <si>
    <t>Striated Muscle Contraction; Smooth Muscle Contraction</t>
  </si>
  <si>
    <t>PHB2</t>
  </si>
  <si>
    <t>Q99623</t>
  </si>
  <si>
    <t xml:space="preserve">Prohibitin-2 </t>
  </si>
  <si>
    <t>cell cycle OR cell proliferation;cell organization and biogenesis;other metabolic processes;stress response;transport;developmental processes;signal transduction;other biological processes</t>
  </si>
  <si>
    <t>RPN1</t>
  </si>
  <si>
    <t>P04843</t>
  </si>
  <si>
    <t xml:space="preserve">Dolichyl-diphosphooligosaccharide--protein glycosyltransferase subunit 1 </t>
  </si>
  <si>
    <t>Q9BXM7</t>
  </si>
  <si>
    <t xml:space="preserve">Serine/threonine-protein kinase PINK1, mitochondrial </t>
  </si>
  <si>
    <t>enzyme regulator activity;kinase activity;other molecular function</t>
  </si>
  <si>
    <t>PINK1-PRKN Mediated Mitophagy; FOXO-mediated transcription of cell death genes</t>
  </si>
  <si>
    <t>SSR4</t>
  </si>
  <si>
    <t>P51571</t>
  </si>
  <si>
    <t xml:space="preserve">Translocon-associated protein subunit delta </t>
  </si>
  <si>
    <t>other membranes;ER/Golgi;other cell component</t>
  </si>
  <si>
    <t>SRP-dependent cotranslational protein targeting to membrane</t>
  </si>
  <si>
    <t>PKM</t>
  </si>
  <si>
    <t>P14618</t>
  </si>
  <si>
    <t xml:space="preserve">Pyruvate kinase PKM </t>
  </si>
  <si>
    <t>non-structural extracellular;cytosol;ER/Golgi;nucleus;other cell component</t>
  </si>
  <si>
    <t>HSD17B10</t>
  </si>
  <si>
    <t>Q99714</t>
  </si>
  <si>
    <t xml:space="preserve">3-hydroxyacyl-CoA dehydrogenase type-2 </t>
  </si>
  <si>
    <t>cell organization and biogenesis;RNA metabolism OR transcription;other metabolic processes</t>
  </si>
  <si>
    <t>Branched-chain amino acid catabolism; tRNA processing in the mitochondrion; tRNA modification in the mitochondrion; rRNA processing in the mitochondrion</t>
  </si>
  <si>
    <t>RPS6</t>
  </si>
  <si>
    <t>P62753</t>
  </si>
  <si>
    <t xml:space="preserve">40S ribosomal protein S6 </t>
  </si>
  <si>
    <t>cell cycle OR cell proliferation;protein metabolism;RNA metabolism OR transcription;other metabolic processes;developmental processes;signal transduction;other biological processes</t>
  </si>
  <si>
    <t>Regulation of expression of SLITs and ROBOs; Major pathway of rRNA processing in the nucleolus and cytosol; rRNA modification in the nucleus and cytosol; SRP-dependent cotranslational protein targeting to membrane; L13a-mediated translational silencing of Ceruloplasmin expression; Translation initiation complex formation; Formation of the ternary complex, and subsequently, the 43S complex; Ribosomal scanning and start codon recognition; GTP hydrolysis and joining of the 60S ribosomal subunit; Response of EIF2AK4 (GCN2) to amino acid deficiency; Formation of a pool of free 40S subunits; Nonsense Mediated Decay (NMD) enhanced by the Exon Junction Complex (EJC); Viral mRNA Translation; Peptide chain elongation; Selenocysteine synthesis; Eukaryotic Translation Termination; Nonsense Mediated Decay (NMD) independent of the Exon Junction Complex (EJC); SARS-CoV-2 modulates host translation machinery; mTORC1-mediated signalling; Nuclear events stimulated by ALK signaling in cancer</t>
  </si>
  <si>
    <t>RPL7A</t>
  </si>
  <si>
    <t>P62424</t>
  </si>
  <si>
    <t xml:space="preserve">60S ribosomal protein L7a </t>
  </si>
  <si>
    <t>other membranes;cytosol;translational apparatus;nucleus</t>
  </si>
  <si>
    <t>PLS3</t>
  </si>
  <si>
    <t>P13797</t>
  </si>
  <si>
    <t xml:space="preserve">Plastin-3 </t>
  </si>
  <si>
    <t>cell organization and biogenesis;developmental processes</t>
  </si>
  <si>
    <t>SRPRB</t>
  </si>
  <si>
    <t>Q9Y5M8</t>
  </si>
  <si>
    <t xml:space="preserve">Signal recognition particle receptor subunit beta </t>
  </si>
  <si>
    <t>SRP-dependent cotranslational protein targeting to membrane; XBP1(S) activates chaperone genes</t>
  </si>
  <si>
    <t>PPM1A</t>
  </si>
  <si>
    <t>P35813</t>
  </si>
  <si>
    <t xml:space="preserve">Protein phosphatase 1A </t>
  </si>
  <si>
    <t>Downregulation of SMAD2/3:SMAD4 transcriptional activity; Energy dependent regulation of mTOR by LKB1-AMPK</t>
  </si>
  <si>
    <t>VDAC3</t>
  </si>
  <si>
    <t>Q9Y277</t>
  </si>
  <si>
    <t xml:space="preserve">Voltage-dependent anion-selective channel protein 3 </t>
  </si>
  <si>
    <t>GNA11</t>
  </si>
  <si>
    <t>P29992</t>
  </si>
  <si>
    <t xml:space="preserve">Guanine nucleotide-binding protein subunit alpha-11 </t>
  </si>
  <si>
    <t>cell-cell signaling;developmental processes;signal transduction;other biological processes</t>
  </si>
  <si>
    <t>G alpha (q) signalling events; Thrombin signalling through proteinase activated receptors (PARs); G-protein activation; ADP signalling through P2Y purinoceptor 1; Thromboxane signalling through TP receptor; Cooperation of PDCL (PhLP1) and TRiC/CCT in G-protein beta folding; Fatty Acids bound to GPR40 (FFAR1) regulate insulin secretion; PLC beta mediated events; Acetylcholine regulates insulin secretion</t>
  </si>
  <si>
    <t>HADHA</t>
  </si>
  <si>
    <t>P40939</t>
  </si>
  <si>
    <t xml:space="preserve">Trifunctional enzyme subunit alpha, mitochondrial </t>
  </si>
  <si>
    <t>SUB1</t>
  </si>
  <si>
    <t>P53999</t>
  </si>
  <si>
    <t xml:space="preserve">Activated RNA polymerase II transcriptional coactivator p15 </t>
  </si>
  <si>
    <t>NEGR1</t>
  </si>
  <si>
    <t>Q7Z3B1</t>
  </si>
  <si>
    <t xml:space="preserve">Neuronal growth regulator 1 </t>
  </si>
  <si>
    <t>cell adhesion;developmental processes;other biological processes</t>
  </si>
  <si>
    <t>PRDX2</t>
  </si>
  <si>
    <t>P32119</t>
  </si>
  <si>
    <t xml:space="preserve">Peroxiredoxin-2 </t>
  </si>
  <si>
    <t>Detoxification of Reactive Oxygen Species; Deregulated CDK5 triggers multiple neurodegenerative pathways in Alzheimer's disease models; TP53 Regulates Metabolic Genes</t>
  </si>
  <si>
    <t>PRDX6</t>
  </si>
  <si>
    <t>P30041</t>
  </si>
  <si>
    <t xml:space="preserve">Peroxiredoxin-6 </t>
  </si>
  <si>
    <t>non-structural extracellular;cytosol;mitochondrion;nucleus;other cytoplasmic organelle;other cell component</t>
  </si>
  <si>
    <t>Neutrophil degranulation; Detoxification of Reactive Oxygen Species</t>
  </si>
  <si>
    <t>PRKAR2A</t>
  </si>
  <si>
    <t>P13861</t>
  </si>
  <si>
    <t xml:space="preserve">cAMP-dependent protein kinase type II-alpha regulatory subunit </t>
  </si>
  <si>
    <t>FCGR3A-mediated IL10 synthesis; GPER1 signaling; ADORA2B mediated anti-inflammatory cytokines production; PKA activation; DARPP-32 events; CREB1 phosphorylation through the activation of Adenylate Cyclase; Factors involved in megakaryocyte development and platelet production; Glucagon-like Peptide-1 (GLP1) regulates insulin secretion; Vasopressin regulates renal water homeostasis via Aquaporins; PKA activation in glucagon signalling; Hedgehog 'off' state; ROBO receptors bind AKAP5</t>
  </si>
  <si>
    <t>DDX3Y</t>
  </si>
  <si>
    <t>O15523</t>
  </si>
  <si>
    <t xml:space="preserve">ATP-dependent RNA helicase DDX3Y </t>
  </si>
  <si>
    <t>PRMT5</t>
  </si>
  <si>
    <t>O14744</t>
  </si>
  <si>
    <t xml:space="preserve">Protein arginine N-methyltransferase 5 </t>
  </si>
  <si>
    <t>snRNP Assembly; RMTs methylate histone arginines; Regulation of TP53 Activity through Methylation</t>
  </si>
  <si>
    <t>PRPF19</t>
  </si>
  <si>
    <t>Q9UMS4</t>
  </si>
  <si>
    <t xml:space="preserve">Pre-mRNA-processing factor 19 </t>
  </si>
  <si>
    <t>cell organization and biogenesis;protein metabolism;DNA metabolism;RNA metabolism OR transcription;other metabolic processes;stress response;signal transduction;other biological processes</t>
  </si>
  <si>
    <t>mRNA Splicing - Major Pathway; Formation of TC-NER Pre-Incision Complex; Dual incision in TC-NER; Gap-filling DNA repair synthesis and ligation in TC-NER</t>
  </si>
  <si>
    <t>HNRNPL</t>
  </si>
  <si>
    <t>P14866</t>
  </si>
  <si>
    <t xml:space="preserve">Heterogeneous nuclear ribonucleoprotein L </t>
  </si>
  <si>
    <t>NEXN</t>
  </si>
  <si>
    <t>Q0ZGT2</t>
  </si>
  <si>
    <t xml:space="preserve">Nexilin </t>
  </si>
  <si>
    <t>PRPS1</t>
  </si>
  <si>
    <t>P60891</t>
  </si>
  <si>
    <t xml:space="preserve">Ribose-phosphate pyrophosphokinase 1 </t>
  </si>
  <si>
    <t>5-Phosphoribose 1-diphosphate biosynthesis</t>
  </si>
  <si>
    <t>PRPS1L1</t>
  </si>
  <si>
    <t>P21108</t>
  </si>
  <si>
    <t xml:space="preserve">Ribose-phosphate pyrophosphokinase 3 </t>
  </si>
  <si>
    <t>PRPS2</t>
  </si>
  <si>
    <t>P11908</t>
  </si>
  <si>
    <t xml:space="preserve">Ribose-phosphate pyrophosphokinase 2 </t>
  </si>
  <si>
    <t>RAB7A</t>
  </si>
  <si>
    <t>P51149</t>
  </si>
  <si>
    <t xml:space="preserve">Ras-related protein Rab-7a </t>
  </si>
  <si>
    <t>plasma membrane;other membranes;cytosol;mitochondrion;ER/Golgi;other cytoplasmic organelle;other cell component</t>
  </si>
  <si>
    <t>MHC class II antigen presentation; Neutrophil degranulation; CDC42 GTPase cycle; RAC1 GTPase cycle; RHOQ GTPase cycle; RHOJ GTPase cycle; RHOG GTPase cycle; RAC2 GTPase cycle; RHOD GTPase cycle; RHOH GTPase cycle; Prevention of phagosomal-lysosomal fusion; RHOF GTPase cycle; RAB GEFs exchange GTP for GDP on RABs; RAB geranylgeranylation; TBC/RABGAPs; RAC3 GTPase cycle; Suppression of autophagy</t>
  </si>
  <si>
    <t>RBM14</t>
  </si>
  <si>
    <t>Q96PK6</t>
  </si>
  <si>
    <t xml:space="preserve">RNA-binding protein 14 </t>
  </si>
  <si>
    <t>cell organization and biogenesis;protein metabolism;RNA metabolism OR transcription;other metabolic processes;stress response;signal transduction;other biological processes</t>
  </si>
  <si>
    <t>RUNX2 regulates bone development</t>
  </si>
  <si>
    <t>A6NIZ1</t>
  </si>
  <si>
    <t xml:space="preserve">Ras-related protein Rap-1b-like protein </t>
  </si>
  <si>
    <t>HNRNPA1L3</t>
  </si>
  <si>
    <t>A0A2R8Y4L2</t>
  </si>
  <si>
    <t xml:space="preserve">Heterogeneous nuclear ribonucleoprotein A1-like 3 </t>
  </si>
  <si>
    <t>PSMC3</t>
  </si>
  <si>
    <t>P17980</t>
  </si>
  <si>
    <t xml:space="preserve">26S proteasome regulatory subunit 6A </t>
  </si>
  <si>
    <t>RBBP4</t>
  </si>
  <si>
    <t>Q09028</t>
  </si>
  <si>
    <t xml:space="preserve">Histone-binding protein RBBP4 </t>
  </si>
  <si>
    <t>cell cycle OR cell proliferation;cell organization and biogenesis;protein metabolism;DNA metabolism;other metabolic processes;other biological processes</t>
  </si>
  <si>
    <t>HCMV Early Events; Potential therapeutics for SARS; Deposition of new CENPA-containing nucleosomes at the centromere; Oxidative Stress Induced Senescence; HDACs deacetylate histones; Activation of anterior HOX genes in hindbrain development during early embryogenesis; PRC2 methylates histones and DNA; Defective pyroptosis; ERCC6 (CSB) and EHMT2 (G9a) positively regulate rRNA expression; RNA Polymerase I Transcription Initiation; Regulation of PTEN gene transcription; Transcriptional Regulation by E2F6; PKMTs methylate histone lysines; G1/S-Specific Transcription; Regulation of TP53 Activity through Acetylation; Polo-like kinase mediated events; Cyclin E associated events during G1/S transition ; Transcription of E2F targets under negative control by DREAM complex; Cyclin A:Cdk2-associated events at S phase entry; Transcription of E2F targets under negative control by p107 (RBL1) and p130 (RBL2) in complex with HDAC1</t>
  </si>
  <si>
    <t>PSMC5</t>
  </si>
  <si>
    <t>P62195</t>
  </si>
  <si>
    <t xml:space="preserve">26S proteasome regulatory subunit 8 </t>
  </si>
  <si>
    <t>RBBP7</t>
  </si>
  <si>
    <t>Q16576</t>
  </si>
  <si>
    <t xml:space="preserve">Histone-binding protein RBBP7 </t>
  </si>
  <si>
    <t>cell organization and biogenesis;protein metabolism;DNA metabolism;other metabolic processes;stress response;other biological processes</t>
  </si>
  <si>
    <t>HCMV Early Events; Neddylation; Potential therapeutics for SARS; HDACs deacetylate histones; Deposition of new CENPA-containing nucleosomes at the centromere; Oxidative Stress Induced Senescence; Activation of anterior HOX genes in hindbrain development during early embryogenesis; HATs acetylate histones; PRC2 methylates histones and DNA; Defective pyroptosis; ERCC6 (CSB) and EHMT2 (G9a) positively regulate rRNA expression; RMTs methylate histone arginines; Regulation of PTEN gene transcription; Transcriptional Regulation by E2F6; PKMTs methylate histone lysines; RNA Polymerase I Transcription Initiation; Regulation of TP53 Activity through Acetylation</t>
  </si>
  <si>
    <t>PSMD11</t>
  </si>
  <si>
    <t>O00231</t>
  </si>
  <si>
    <t xml:space="preserve">26S proteasome non-ATPase regulatory subunit 11 </t>
  </si>
  <si>
    <t>PSMD12</t>
  </si>
  <si>
    <t>O00232</t>
  </si>
  <si>
    <t xml:space="preserve">26S proteasome non-ATPase regulatory subunit 12 </t>
  </si>
  <si>
    <t>DDX3X</t>
  </si>
  <si>
    <t>O00571</t>
  </si>
  <si>
    <t xml:space="preserve">ATP-dependent RNA helicase DDX3X </t>
  </si>
  <si>
    <t>cell-cell signaling;cell organization and biogenesis;protein metabolism;RNA metabolism OR transcription;other metabolic processes;stress response;signal transduction;other biological processes</t>
  </si>
  <si>
    <t>enzyme regulator activity;cytoskeletal activity;translation activity;nucleic acid binding activity;other molecular function</t>
  </si>
  <si>
    <t>HNRNPA2B1</t>
  </si>
  <si>
    <t>P22626</t>
  </si>
  <si>
    <t xml:space="preserve">Heterogeneous nuclear ribonucleoproteins A2/B1 </t>
  </si>
  <si>
    <t>mRNA Splicing - Major Pathway; Processing of Capped Intron-Containing Pre-mRNA; Gene and protein expression by JAK-STAT signaling after Interleukin-12 stimulation</t>
  </si>
  <si>
    <t>HNRNPH3</t>
  </si>
  <si>
    <t>P31942</t>
  </si>
  <si>
    <t xml:space="preserve">Heterogeneous nuclear ribonucleoprotein H3 </t>
  </si>
  <si>
    <t>PTBP1</t>
  </si>
  <si>
    <t>P26599</t>
  </si>
  <si>
    <t xml:space="preserve">Polypyrimidine tract-binding protein 1 </t>
  </si>
  <si>
    <t>PTBP3</t>
  </si>
  <si>
    <t>O95758</t>
  </si>
  <si>
    <t xml:space="preserve">Polypyrimidine tract-binding protein 3 </t>
  </si>
  <si>
    <t>HNRNPH2</t>
  </si>
  <si>
    <t>P55795</t>
  </si>
  <si>
    <t xml:space="preserve">Heterogeneous nuclear ribonucleoprotein H2 </t>
  </si>
  <si>
    <t>GNG12</t>
  </si>
  <si>
    <t>Q9UBI6</t>
  </si>
  <si>
    <t xml:space="preserve">Guanine nucleotide-binding protein G(I)/G(S)/G(O) subunit gamma-12 </t>
  </si>
  <si>
    <t>G alpha (i) signalling events; G alpha (z) signalling events; ADP signalling through P2Y purinoceptor 12; G alpha (s) signalling events; Extra-nuclear estrogen signaling; GPER1 signaling; ADORA2B mediated anti-inflammatory cytokines production; G alpha (12/13) signalling events; Ca2+ pathway; Adrenaline,noradrenaline inhibits insulin secretion; Cooperation of PDCL (PhLP1) and TRiC/CCT in G-protein beta folding; Thrombin signalling through proteinase activated receptors (PARs); G beta:gamma signalling through CDC42; Vasopressin regulates renal water homeostasis via Aquaporins; G alpha (q) signalling events; Activation of G protein gated Potassium channels; G-protein activation; Glucagon-like Peptide-1 (GLP1) regulates insulin secretion; G beta:gamma signalling through PI3Kgamma; Prostacyclin signalling through prostacyclin receptor; G beta:gamma signalling through PLC beta; ADP signalling through P2Y purinoceptor 1; Glucagon-type ligand receptors; Thromboxane signalling through TP receptor; Presynaptic function of Kainate receptors; G beta:gamma signalling through BTK; Inhibition  of voltage gated Ca2+ channels via Gbeta/gamma subunits; Glucagon signaling in metabolic regulation</t>
  </si>
  <si>
    <t>ACADVL</t>
  </si>
  <si>
    <t>P49748</t>
  </si>
  <si>
    <t xml:space="preserve">Very long-chain specific acyl-CoA dehydrogenase, mitochondrial </t>
  </si>
  <si>
    <t>XBP1(S) activates chaperone genes; Beta oxidation of palmitoyl-CoA to myristoyl-CoA</t>
  </si>
  <si>
    <t>IM_MA</t>
  </si>
  <si>
    <t>RAB13</t>
  </si>
  <si>
    <t>P51153</t>
  </si>
  <si>
    <t xml:space="preserve">Ras-related protein Rab-13 </t>
  </si>
  <si>
    <t>cell organization and biogenesis;transport;developmental processes;signal transduction;other biological processes</t>
  </si>
  <si>
    <t>Translocation of SLC2A4 (GLUT4) to the plasma membrane; RAB GEFs exchange GTP for GDP on RABs; RAB geranylgeranylation</t>
  </si>
  <si>
    <t>RRAS2</t>
  </si>
  <si>
    <t>P62070</t>
  </si>
  <si>
    <t xml:space="preserve">Ras-related protein R-Ras2 </t>
  </si>
  <si>
    <t>plasma membrane;other membranes;ER/Golgi</t>
  </si>
  <si>
    <t>RND1 GTPase cycle</t>
  </si>
  <si>
    <t>RAP1A</t>
  </si>
  <si>
    <t>P62834</t>
  </si>
  <si>
    <t xml:space="preserve">Ras-related protein Rap-1A </t>
  </si>
  <si>
    <t>plasma membrane;other membranes;cytosol;cytoskeleton;other cytoplasmic organelle;other cell component</t>
  </si>
  <si>
    <t>Neutrophil degranulation; Signaling by BRAF and RAF1 fusions; Signaling by moderate kinase activity BRAF mutants; Paradoxical activation of RAF signaling by kinase inactive BRAF; Signaling downstream of RAS mutants; Signaling by RAF1 mutants; MAP2K and MAPK activation; Signaling by high-kinase activity BRAF mutants; GRB2:SOS provides linkage to MAPK signaling for Integrins ; p130Cas linkage to MAPK signaling for integrins; Glucagon-like Peptide-1 (GLP1) regulates insulin secretion; Rap1 signalling; Frs2-mediated activation; ARMS-mediated activation; MET activates RAP1 and RAC1</t>
  </si>
  <si>
    <t>RAP1B</t>
  </si>
  <si>
    <t>P61224</t>
  </si>
  <si>
    <t xml:space="preserve">Ras-related protein Rap-1b </t>
  </si>
  <si>
    <t>cell cycle OR cell proliferation;signal transduction;other biological processes</t>
  </si>
  <si>
    <t>Neutrophil degranulation; Signaling by BRAF and RAF1 fusions; Gene and protein expression by JAK-STAT signaling after Interleukin-12 stimulation; Signaling by moderate kinase activity BRAF mutants; Paradoxical activation of RAF signaling by kinase inactive BRAF; Signaling downstream of RAS mutants; Signaling by RAF1 mutants; MAP2K and MAPK activation; Signaling by high-kinase activity BRAF mutants; Rap1 signalling; MET activates RAP1 and RAC1; GRB2:SOS provides linkage to MAPK signaling for Integrins ; p130Cas linkage to MAPK signaling for integrins</t>
  </si>
  <si>
    <t>RAB1C</t>
  </si>
  <si>
    <t>Q92928</t>
  </si>
  <si>
    <t xml:space="preserve">Putative Ras-related protein Rab-1C </t>
  </si>
  <si>
    <t>cell organization and biogenesis;other metabolic processes;transport</t>
  </si>
  <si>
    <t>other membranes;other cell component</t>
  </si>
  <si>
    <t>GNB1</t>
  </si>
  <si>
    <t>P62873</t>
  </si>
  <si>
    <t xml:space="preserve">Guanine nucleotide-binding protein G(I)/G(S)/G(T) subunit beta-1 </t>
  </si>
  <si>
    <t>cell-cell signaling;cell cycle OR cell proliferation;developmental processes;signal transduction;other biological processes</t>
  </si>
  <si>
    <t>G alpha (i) signalling events; G alpha (z) signalling events; Synthesis, secretion, and inactivation of Glucagon-like Peptide-1 (GLP-1); ADP signalling through P2Y purinoceptor 12; Extra-nuclear estrogen signaling; GPER1 signaling; ADORA2B mediated anti-inflammatory cytokines production; Sensory perception of sweet, bitter, and umami (glutamate) taste; G alpha (12/13) signalling events; Ca2+ pathway; Adrenaline,noradrenaline inhibits insulin secretion; Inactivation, recovery and regulation of the phototransduction cascade; Activation of the phototransduction cascade; Cooperation of PDCL (PhLP1) and TRiC/CCT in G-protein beta folding; Thrombin signalling through proteinase activated receptors (PARs); Olfactory Signaling Pathway; G beta:gamma signalling through CDC42; Vasopressin regulates renal water homeostasis via Aquaporins; G alpha (q) signalling events; Activation of G protein gated Potassium channels; G-protein activation; Glucagon-like Peptide-1 (GLP1) regulates insulin secretion; G beta:gamma signalling through PI3Kgamma; Prostacyclin signalling through prostacyclin receptor; G beta:gamma signalling through PLC beta; ADP signalling through P2Y purinoceptor 1; Glucagon-type ligand receptors; Thromboxane signalling through TP receptor; Presynaptic function of Kainate receptors; G beta:gamma signalling through BTK; Inhibition  of voltage gated Ca2+ channels via Gbeta/gamma subunits; Glucagon signaling in metabolic regulation</t>
  </si>
  <si>
    <t>FLOT1</t>
  </si>
  <si>
    <t>O75955</t>
  </si>
  <si>
    <t xml:space="preserve">Flotillin-1 </t>
  </si>
  <si>
    <t>cell organization and biogenesis;stress response;transport;developmental processes;signal transduction;other biological processes</t>
  </si>
  <si>
    <t>RHOA GTPase cycle; RHOC GTPase cycle; RHOB GTPase cycle; Regulation of necroptotic cell death; Synaptic adhesion-like molecules</t>
  </si>
  <si>
    <t>FOLR1</t>
  </si>
  <si>
    <t>P15328</t>
  </si>
  <si>
    <t xml:space="preserve">Folate receptor alpha </t>
  </si>
  <si>
    <t>cell adhesion;cell organization and biogenesis;other metabolic processes;stress response;transport;developmental processes;other biological processes</t>
  </si>
  <si>
    <t>plasma membrane;other membranes;ER/Golgi;nucleus;other cytoplasmic organelle;other cell component</t>
  </si>
  <si>
    <t>COPI-mediated anterograde transport; COPII-mediated vesicle transport; Cargo concentration in the ER</t>
  </si>
  <si>
    <t>HNRNPA1</t>
  </si>
  <si>
    <t>P09651</t>
  </si>
  <si>
    <t xml:space="preserve">Heterogeneous nuclear ribonucleoprotein A1 </t>
  </si>
  <si>
    <t>RNA metabolism OR transcription;other metabolic processes;stress response;transport;other biological processes</t>
  </si>
  <si>
    <t>DSG2</t>
  </si>
  <si>
    <t>Q14126</t>
  </si>
  <si>
    <t xml:space="preserve">Desmoglein-2 </t>
  </si>
  <si>
    <t>RHOG GTPase cycle; RAC2 GTPase cycle; RAC3 GTPase cycle; Formation of the cornified envelope; Apoptotic cleavage of cell adhesion  proteins</t>
  </si>
  <si>
    <t>RFC4</t>
  </si>
  <si>
    <t>P35249</t>
  </si>
  <si>
    <t xml:space="preserve">Replication factor C subunit 4 </t>
  </si>
  <si>
    <t>Processing of DNA double-strand break ends; G2/M DNA damage checkpoint; Dual incision in TC-NER; Gap-filling DNA repair synthesis and ligation in TC-NER; Dual Incision in GG-NER; Regulation of TP53 Activity through Phosphorylation; Termination of translesion DNA synthesis; HDR through Homologous Recombination (HRR); Translesion synthesis by REV1; Translesion synthesis by POLK; Translesion synthesis by POLI; Recognition of DNA damage by PCNA-containing replication complex; Translesion Synthesis by POLH; Gap-filling DNA repair synthesis and ligation in GG-NER; Activation of ATR in response to replication stress; Presynaptic phase of homologous DNA pairing and strand exchange; HDR through Single Strand Annealing (SSA); Impaired BRCA2 binding to RAD51; PCNA-Dependent Long Patch Base Excision Repair; Polymerase switching on the C-strand of the telomere; Polymerase switching</t>
  </si>
  <si>
    <t>RPL15</t>
  </si>
  <si>
    <t>P61313</t>
  </si>
  <si>
    <t xml:space="preserve">60S ribosomal protein L15 </t>
  </si>
  <si>
    <t>RALY</t>
  </si>
  <si>
    <t>Q9UKM9</t>
  </si>
  <si>
    <t xml:space="preserve">RNA-binding protein Raly </t>
  </si>
  <si>
    <t>LMNA</t>
  </si>
  <si>
    <t>P02545</t>
  </si>
  <si>
    <t xml:space="preserve">Prelamin-A/C </t>
  </si>
  <si>
    <t>cell cycle OR cell proliferation;cell organization and biogenesis;stress response;transport;developmental processes;other biological processes</t>
  </si>
  <si>
    <t>Signaling by BRAF and RAF1 fusions; XBP1(S) activates chaperone genes</t>
  </si>
  <si>
    <t>RAI14</t>
  </si>
  <si>
    <t>Q9P0K7</t>
  </si>
  <si>
    <t xml:space="preserve">Ankycorbin </t>
  </si>
  <si>
    <t>SAP18</t>
  </si>
  <si>
    <t>O00422</t>
  </si>
  <si>
    <t xml:space="preserve">Histone deacetylase complex subunit SAP18 </t>
  </si>
  <si>
    <t>Potential therapeutics for SARS; HDACs deacetylate histones; NoRC negatively regulates rRNA expression</t>
  </si>
  <si>
    <t>MYO10</t>
  </si>
  <si>
    <t>Q9HD67</t>
  </si>
  <si>
    <t xml:space="preserve">Unconventional myosin-X </t>
  </si>
  <si>
    <t>Regulation of actin dynamics for phagocytic cup formation; FCGR3A-mediated phagocytosis; Netrin-1 signaling</t>
  </si>
  <si>
    <t>RALA</t>
  </si>
  <si>
    <t>P11233</t>
  </si>
  <si>
    <t xml:space="preserve">Ras-related protein Ral-A </t>
  </si>
  <si>
    <t>cell cycle OR cell proliferation;cell organization and biogenesis;transport;developmental processes;signal transduction;other biological processes</t>
  </si>
  <si>
    <t>Translocation of SLC2A4 (GLUT4) to the plasma membrane; Gene and protein expression by JAK-STAT signaling after Interleukin-12 stimulation; p38MAPK events</t>
  </si>
  <si>
    <t>CD109</t>
  </si>
  <si>
    <t>Q6YHK3</t>
  </si>
  <si>
    <t xml:space="preserve">CD109 antigen </t>
  </si>
  <si>
    <t>non-structural extracellular;plasma membrane;other membranes;cytosol</t>
  </si>
  <si>
    <t>Platelet degranulation ; Post-translational modification: synthesis of GPI-anchored proteins</t>
  </si>
  <si>
    <t>CTTN</t>
  </si>
  <si>
    <t>Q14247</t>
  </si>
  <si>
    <t xml:space="preserve">Src substrate cortactin </t>
  </si>
  <si>
    <t>cell adhesion;cell organization and biogenesis;transport;developmental processes;other biological processes</t>
  </si>
  <si>
    <t>Clathrin-mediated endocytosis; RHO GTPases activate PAKs</t>
  </si>
  <si>
    <t>EPPK1</t>
  </si>
  <si>
    <t>P58107</t>
  </si>
  <si>
    <t xml:space="preserve">Epiplakin </t>
  </si>
  <si>
    <t>ERLIN1</t>
  </si>
  <si>
    <t>O75477</t>
  </si>
  <si>
    <t xml:space="preserve">Erlin-1 </t>
  </si>
  <si>
    <t>ABC-family proteins mediated transport; Defective CFTR causes cystic fibrosis</t>
  </si>
  <si>
    <t>ERLIN2</t>
  </si>
  <si>
    <t>O94905</t>
  </si>
  <si>
    <t xml:space="preserve">Erlin-2 </t>
  </si>
  <si>
    <t>ABC-family proteins mediated transport; Defective CFTR causes cystic fibrosis; Signaling by FGFR1 in disease; Signaling by plasma membrane FGFR1 fusions</t>
  </si>
  <si>
    <t>SRSF9</t>
  </si>
  <si>
    <t>Q13242</t>
  </si>
  <si>
    <t xml:space="preserve">Serine/arginine-rich splicing factor 9 </t>
  </si>
  <si>
    <t>Transport of Mature mRNA derived from an Intron-Containing Transcript; mRNA 3'-end processing; RNA Polymerase II Transcription Termination; mRNA Splicing - Major Pathway</t>
  </si>
  <si>
    <t>CORO1B</t>
  </si>
  <si>
    <t>Q9BR76</t>
  </si>
  <si>
    <t xml:space="preserve">Coronin-1B </t>
  </si>
  <si>
    <t>RCC2</t>
  </si>
  <si>
    <t>Q9P258</t>
  </si>
  <si>
    <t xml:space="preserve">Protein RCC2 </t>
  </si>
  <si>
    <t>cell adhesion;cell cycle OR cell proliferation;cell organization and biogenesis;signal transduction;other biological processes</t>
  </si>
  <si>
    <t>Separation of Sister Chromatids; Resolution of Sister Chromatid Cohesion; RHO GTPases Activate Formins; EML4 and NUDC in mitotic spindle formation; Amplification  of signal from unattached  kinetochores via a MAD2  inhibitory signal</t>
  </si>
  <si>
    <t>PABPN1</t>
  </si>
  <si>
    <t>Q86U42</t>
  </si>
  <si>
    <t xml:space="preserve">Polyadenylate-binding protein 2 </t>
  </si>
  <si>
    <t>RNA metabolism OR transcription;other metabolic processes;transport;signal transduction;other biological processes</t>
  </si>
  <si>
    <t>mRNA Splicing - Major Pathway; mRNA 3'-end processing; RNA Polymerase II Transcription Termination; Processing of Intronless Pre-mRNAs; Inhibition of Host mRNA Processing and RNA Silencing</t>
  </si>
  <si>
    <t>NOP2</t>
  </si>
  <si>
    <t>P46087</t>
  </si>
  <si>
    <t xml:space="preserve">Probable 28S rRNA (cytosine(4447)-C(5))-methyltransferase </t>
  </si>
  <si>
    <t>rRNA modification in the nucleus and cytosol; TFAP2A acts as a transcriptional repressor during retinoic acid induced cell differentiation</t>
  </si>
  <si>
    <t>RPA1</t>
  </si>
  <si>
    <t>P27694</t>
  </si>
  <si>
    <t xml:space="preserve">Replication protein A 70 kDa DNA-binding subunit </t>
  </si>
  <si>
    <t>Processing of DNA double-strand break ends; G2/M DNA damage checkpoint; Meiotic recombination; SUMOylation of DNA damage response and repair proteins; Regulation of HSF1-mediated heat shock response; Dual incision in TC-NER; Gap-filling DNA repair synthesis and ligation in TC-NER; HSF1 activation; Formation of Incision Complex in GG-NER; Dual Incision in GG-NER; Fanconi Anemia Pathway; Regulation of TP53 Activity through Phosphorylation; Termination of translesion DNA synthesis; HDR through Homologous Recombination (HRR); Translesion synthesis by REV1; Translesion synthesis by POLK; Translesion synthesis by POLI; Recognition of DNA damage by PCNA-containing replication complex; Translesion Synthesis by POLH; Gap-filling DNA repair synthesis and ligation in GG-NER; Activation of ATR in response to replication stress; Activation of the pre-replicative complex; Presynaptic phase of homologous DNA pairing and strand exchange; HDR through Single Strand Annealing (SSA); Impaired BRCA2 binding to RAD51; PCNA-Dependent Long Patch Base Excision Repair; Removal of the Flap Intermediate; Removal of the Flap Intermediate from the C-strand; Mismatch repair (MMR) directed by MSH2:MSH6 (MutSalpha); Mismatch repair (MMR) directed by MSH2:MSH3 (MutSbeta)</t>
  </si>
  <si>
    <t>RAB1A</t>
  </si>
  <si>
    <t>P62820</t>
  </si>
  <si>
    <t xml:space="preserve">Ras-related protein Rab-1A </t>
  </si>
  <si>
    <t>cell adhesion;cell-cell signaling;cell organization and biogenesis;other metabolic processes;stress response;transport;other biological processes</t>
  </si>
  <si>
    <t>COPI-dependent Golgi-to-ER retrograde traffic; COPI-mediated anterograde transport; COPII-mediated vesicle transport; Golgi Cisternae Pericentriolar Stack Reorganization; RAB GEFs exchange GTP for GDP on RABs; RAB geranylgeranylation</t>
  </si>
  <si>
    <t>THRAP3</t>
  </si>
  <si>
    <t>Q9Y2W1</t>
  </si>
  <si>
    <t xml:space="preserve">Thyroid hormone receptor-associated protein 3 </t>
  </si>
  <si>
    <t>Transcriptional regulation of white adipocyte differentiation; PPARA activates gene expression</t>
  </si>
  <si>
    <t>HNRNPA1L2</t>
  </si>
  <si>
    <t>Q32P51</t>
  </si>
  <si>
    <t xml:space="preserve">Heterogeneous nuclear ribonucleoprotein A1-like 2 </t>
  </si>
  <si>
    <t>DDX17</t>
  </si>
  <si>
    <t>Q92841</t>
  </si>
  <si>
    <t xml:space="preserve">Probable ATP-dependent RNA helicase DDX17 </t>
  </si>
  <si>
    <t>RNA metabolism OR transcription;other metabolic processes;stress response;signal transduction;other biological processes</t>
  </si>
  <si>
    <t>SUMOylation of transcription cofactors</t>
  </si>
  <si>
    <t>RPL13A</t>
  </si>
  <si>
    <t>P40429</t>
  </si>
  <si>
    <t xml:space="preserve">60S ribosomal protein L13a </t>
  </si>
  <si>
    <t>HNRNPA3</t>
  </si>
  <si>
    <t>P51991</t>
  </si>
  <si>
    <t xml:space="preserve">Heterogeneous nuclear ribonucleoprotein A3 </t>
  </si>
  <si>
    <t>transporter activity;nucleic acid binding activity</t>
  </si>
  <si>
    <t>ACTR2</t>
  </si>
  <si>
    <t>P61160</t>
  </si>
  <si>
    <t xml:space="preserve">Actin-related protein 2 </t>
  </si>
  <si>
    <t>Regulation of actin dynamics for phagocytic cup formation; FCGR3A-mediated phagocytosis; Neutrophil degranulation; RHO GTPases Activate WASPs and WAVEs; Clathrin-mediated endocytosis; EPHB-mediated forward signaling</t>
  </si>
  <si>
    <t>GNB2</t>
  </si>
  <si>
    <t>P62879</t>
  </si>
  <si>
    <t xml:space="preserve">Guanine nucleotide-binding protein G(I)/G(S)/G(T) subunit beta-2 </t>
  </si>
  <si>
    <t>G alpha (q) signalling events; Thrombin signalling through proteinase activated receptors (PARs); G-protein activation; ADP signalling through P2Y purinoceptor 1; Thromboxane signalling through TP receptor; Cooperation of PDCL (PhLP1) and TRiC/CCT in G-protein beta folding; G alpha (i) signalling events; GPER1 signaling; G alpha (z) signalling events; ADP signalling through P2Y purinoceptor 12; G alpha (s) signalling events; Extra-nuclear estrogen signaling; ADORA2B mediated anti-inflammatory cytokines production; Ca2+ pathway; Glucagon-like Peptide-1 (GLP1) regulates insulin secretion; Vasopressin regulates renal water homeostasis via Aquaporins; G alpha (12/13) signalling events; Activation of G protein gated Potassium channels; G beta:gamma signalling through PI3Kgamma; Prostacyclin signalling through prostacyclin receptor; Adrenaline,noradrenaline inhibits insulin secretion; G beta:gamma signalling through PLC beta; Glucagon-type ligand receptors; Presynaptic function of Kainate receptors; G beta:gamma signalling through BTK; G beta:gamma signalling through CDC42; Inhibition  of voltage gated Ca2+ channels via Gbeta/gamma subunits; Glucagon signaling in metabolic regulation</t>
  </si>
  <si>
    <t>RPL18A</t>
  </si>
  <si>
    <t>Q02543</t>
  </si>
  <si>
    <t xml:space="preserve">60S ribosomal protein L18a </t>
  </si>
  <si>
    <t>MATR3</t>
  </si>
  <si>
    <t>P43243</t>
  </si>
  <si>
    <t xml:space="preserve">Matrin-3 </t>
  </si>
  <si>
    <t>stress response;developmental processes;other biological processes</t>
  </si>
  <si>
    <t>other membranes;nucleus</t>
  </si>
  <si>
    <t>PRPF8</t>
  </si>
  <si>
    <t>Q6P2Q9</t>
  </si>
  <si>
    <t xml:space="preserve">Pre-mRNA-processing-splicing factor 8 </t>
  </si>
  <si>
    <t>RPL23A</t>
  </si>
  <si>
    <t>P62750</t>
  </si>
  <si>
    <t xml:space="preserve">60S ribosomal protein L23a </t>
  </si>
  <si>
    <t>RPL24</t>
  </si>
  <si>
    <t>P83731</t>
  </si>
  <si>
    <t xml:space="preserve">60S ribosomal protein L24 </t>
  </si>
  <si>
    <t>cell cycle OR cell proliferation;cell organization and biogenesis;protein metabolism;other metabolic processes;developmental processes</t>
  </si>
  <si>
    <t>cytosol;ER/Golgi;translational apparatus;other cell component</t>
  </si>
  <si>
    <t>RPL26</t>
  </si>
  <si>
    <t>P61254</t>
  </si>
  <si>
    <t xml:space="preserve">60S ribosomal protein L26 </t>
  </si>
  <si>
    <t>cell cycle OR cell proliferation;protein metabolism;RNA metabolism OR transcription;other metabolic processes;stress response;signal transduction;other biological processes</t>
  </si>
  <si>
    <t>RPL26L1</t>
  </si>
  <si>
    <t>Q9UNX3</t>
  </si>
  <si>
    <t xml:space="preserve">60S ribosomal protein L26-like 1 </t>
  </si>
  <si>
    <t>ARPC2</t>
  </si>
  <si>
    <t>O15144</t>
  </si>
  <si>
    <t xml:space="preserve">Actin-related protein 2/3 complex subunit 2 </t>
  </si>
  <si>
    <t>Regulation of actin dynamics for phagocytic cup formation; FCGR3A-mediated phagocytosis; RHO GTPases Activate WASPs and WAVEs; EPHB-mediated forward signaling; Clathrin-mediated endocytosis</t>
  </si>
  <si>
    <t>G6PD</t>
  </si>
  <si>
    <t>P11413</t>
  </si>
  <si>
    <t xml:space="preserve">Glucose-6-phosphate 1-dehydrogenase </t>
  </si>
  <si>
    <t>Nuclear events mediated by NFE2L2; TP53 Regulates Metabolic Genes; Pentose phosphate pathway</t>
  </si>
  <si>
    <t>RPL31</t>
  </si>
  <si>
    <t>P62899</t>
  </si>
  <si>
    <t xml:space="preserve">60S ribosomal protein L31 </t>
  </si>
  <si>
    <t>RPL35A</t>
  </si>
  <si>
    <t>P18077</t>
  </si>
  <si>
    <t xml:space="preserve">60S ribosomal protein L35a </t>
  </si>
  <si>
    <t>PUF60</t>
  </si>
  <si>
    <t>Q9UHX1</t>
  </si>
  <si>
    <t xml:space="preserve">Poly(U)-binding-splicing factor PUF60 </t>
  </si>
  <si>
    <t>BST2</t>
  </si>
  <si>
    <t>Q10589</t>
  </si>
  <si>
    <t xml:space="preserve">Bone marrow stromal antigen 2 </t>
  </si>
  <si>
    <t>Neutrophil degranulation; Interferon alpha/beta signaling</t>
  </si>
  <si>
    <t>ANPEP</t>
  </si>
  <si>
    <t>P15144</t>
  </si>
  <si>
    <t xml:space="preserve">Aminopeptidase N </t>
  </si>
  <si>
    <t>protein metabolism;other metabolic processes;developmental processes;signal transduction;other biological processes</t>
  </si>
  <si>
    <t>Neutrophil degranulation; Metabolism of Angiotensinogen to Angiotensins</t>
  </si>
  <si>
    <t>GNAI1</t>
  </si>
  <si>
    <t>P63096</t>
  </si>
  <si>
    <t xml:space="preserve">Guanine nucleotide-binding protein G(i) subunit alpha-1 </t>
  </si>
  <si>
    <t>G alpha (i) signalling events; GPER1 signaling; G alpha (z) signalling events; Adenylate cyclase inhibitory pathway; ADP signalling through P2Y purinoceptor 12; G alpha (s) signalling events; Extra-nuclear estrogen signaling; ADORA2B mediated anti-inflammatory cytokines production; Adrenaline,noradrenaline inhibits insulin secretion</t>
  </si>
  <si>
    <t>ILF3</t>
  </si>
  <si>
    <t>Q12906</t>
  </si>
  <si>
    <t xml:space="preserve">Interleukin enhancer-binding factor 3 </t>
  </si>
  <si>
    <t>ARPC4</t>
  </si>
  <si>
    <t>P59998</t>
  </si>
  <si>
    <t xml:space="preserve">Actin-related protein 2/3 complex subunit 4 </t>
  </si>
  <si>
    <t>Regulation of actin dynamics for phagocytic cup formation; FCGR3A-mediated phagocytosis; RHO GTPases Activate WASPs and WAVEs; Clathrin-mediated endocytosis; EPHB-mediated forward signaling</t>
  </si>
  <si>
    <t>CHCHD3</t>
  </si>
  <si>
    <t>Q9NX63</t>
  </si>
  <si>
    <t xml:space="preserve">MICOS complex subunit MIC19 </t>
  </si>
  <si>
    <t>Mitochondrial protein import; Cristae formation</t>
  </si>
  <si>
    <t>PGAM1</t>
  </si>
  <si>
    <t>P18669</t>
  </si>
  <si>
    <t xml:space="preserve">Phosphoglycerate mutase 1 </t>
  </si>
  <si>
    <t>Neutrophil degranulation; Glycolysis; Gluconeogenesis</t>
  </si>
  <si>
    <t>PGAM2</t>
  </si>
  <si>
    <t>P15259</t>
  </si>
  <si>
    <t xml:space="preserve">Phosphoglycerate mutase 2 </t>
  </si>
  <si>
    <t>S100A9</t>
  </si>
  <si>
    <t>P06702</t>
  </si>
  <si>
    <t xml:space="preserve">Protein S100-A9 </t>
  </si>
  <si>
    <t>ACTR3</t>
  </si>
  <si>
    <t>P61158</t>
  </si>
  <si>
    <t xml:space="preserve">Actin-related protein 3 </t>
  </si>
  <si>
    <t>cell cycle OR cell proliferation;cell organization and biogenesis;stress response;other biological processes</t>
  </si>
  <si>
    <t>GGCT</t>
  </si>
  <si>
    <t>O75223</t>
  </si>
  <si>
    <t xml:space="preserve">Gamma-glutamylcyclotransferase </t>
  </si>
  <si>
    <t>cell organization and biogenesis;signal transduction</t>
  </si>
  <si>
    <t>Glutathione synthesis and recycling</t>
  </si>
  <si>
    <t>AHSG</t>
  </si>
  <si>
    <t>P02765</t>
  </si>
  <si>
    <t xml:space="preserve">Alpha-2-HS-glycoprotein </t>
  </si>
  <si>
    <t>stress response;transport;developmental processes;other biological processes</t>
  </si>
  <si>
    <t>extracellular matrix;ER/Golgi;other cell component</t>
  </si>
  <si>
    <t>Neutrophil degranulation; Platelet degranulation ; Regulation of Insulin-like Growth Factor (IGF) transport and uptake by Insulin-like Growth Factor Binding Proteins (IGFBPs); Post-translational protein phosphorylation</t>
  </si>
  <si>
    <t>PPP1R18</t>
  </si>
  <si>
    <t>Q6NYC8</t>
  </si>
  <si>
    <t xml:space="preserve">Phostensin </t>
  </si>
  <si>
    <t>HNRNPUL2</t>
  </si>
  <si>
    <t>Q1KMD3</t>
  </si>
  <si>
    <t xml:space="preserve">Heterogeneous nuclear ribonucleoprotein U-like protein 2 </t>
  </si>
  <si>
    <t>PSIP1</t>
  </si>
  <si>
    <t>O75475</t>
  </si>
  <si>
    <t xml:space="preserve">PC4 and SFRS1-interacting protein </t>
  </si>
  <si>
    <t>cell organization and biogenesis;RNA metabolism OR transcription;other metabolic processes;stress response;other biological processes</t>
  </si>
  <si>
    <t>Vpr-mediated nuclear import of PICs; 2-LTR circle formation; Integration of viral DNA into host genomic DNA; Autointegration results in viral DNA circles; APOBEC3G mediated resistance to HIV-1 infection</t>
  </si>
  <si>
    <t>ARPC3</t>
  </si>
  <si>
    <t>O15145</t>
  </si>
  <si>
    <t xml:space="preserve">Actin-related protein 2/3 complex subunit 3 </t>
  </si>
  <si>
    <t>RPS17</t>
  </si>
  <si>
    <t>P08708</t>
  </si>
  <si>
    <t xml:space="preserve">40S ribosomal protein S17 </t>
  </si>
  <si>
    <t>EIF4G2</t>
  </si>
  <si>
    <t>P78344</t>
  </si>
  <si>
    <t xml:space="preserve">Eukaryotic translation initiation factor 4 gamma 2 </t>
  </si>
  <si>
    <t>cell organization and biogenesis;protein metabolism;other metabolic processes;developmental processes;other biological processes</t>
  </si>
  <si>
    <t>INA</t>
  </si>
  <si>
    <t>Q16352</t>
  </si>
  <si>
    <t xml:space="preserve">Alpha-internexin </t>
  </si>
  <si>
    <t>RPS2</t>
  </si>
  <si>
    <t>P15880</t>
  </si>
  <si>
    <t xml:space="preserve">40S ribosomal protein S2 </t>
  </si>
  <si>
    <t>Major pathway of rRNA processing in the nucleolus and cytosol; rRNA modification in the nucleus and cytosol; RMTs methylate histone arginines; Regulation of expression of SLITs and ROBOs;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SRP-dependent cotranslational protein targeting to membrane; SARS-CoV-2 modulates host translation machinery; Nonsense Mediated Decay (NMD) enhanced by the Exon Junction Complex (EJC); Viral mRNA Translation; Response of EIF2AK4 (GCN2) to amino acid deficiency; Peptide chain elongation; Selenocysteine synthesis; Eukaryotic Translation Termination; Nonsense Mediated Decay (NMD) independent of the Exon Junction Complex (EJC); Protein methylation</t>
  </si>
  <si>
    <t>RPS20</t>
  </si>
  <si>
    <t>P60866</t>
  </si>
  <si>
    <t xml:space="preserve">40S ribosomal protein S20 </t>
  </si>
  <si>
    <t>SNRPE</t>
  </si>
  <si>
    <t>P62304</t>
  </si>
  <si>
    <t xml:space="preserve">Small nuclear ribonucleoprotein E </t>
  </si>
  <si>
    <t>NES</t>
  </si>
  <si>
    <t>P48681</t>
  </si>
  <si>
    <t xml:space="preserve">Nestin </t>
  </si>
  <si>
    <t>cell cycle OR cell proliferation;cell organization and biogenesis;developmental processes;other biological processes</t>
  </si>
  <si>
    <t>NHP2</t>
  </si>
  <si>
    <t>Q9NX24</t>
  </si>
  <si>
    <t xml:space="preserve">H/ACA ribonucleoprotein complex subunit 2 </t>
  </si>
  <si>
    <t>cell organization and biogenesis;DNA metabolism;RNA metabolism OR transcription;other metabolic processes</t>
  </si>
  <si>
    <t>rRNA modification in the nucleus and cytosol; Telomere Extension By Telomerase</t>
  </si>
  <si>
    <t>GNAI3</t>
  </si>
  <si>
    <t>P08754</t>
  </si>
  <si>
    <t xml:space="preserve">Guanine nucleotide-binding protein G(i) subunit alpha-3 </t>
  </si>
  <si>
    <t>cell cycle OR cell proliferation;cell organization and biogenesis;other metabolic processes;transport;developmental processes;signal transduction;other biological processes</t>
  </si>
  <si>
    <t>G alpha (i) signalling events; GPER1 signaling; G alpha (z) signalling events; Adenylate cyclase inhibitory pathway; ADP signalling through P2Y purinoceptor 12; G alpha (s) signalling events; Extra-nuclear estrogen signaling; ADORA2B mediated anti-inflammatory cytokines production</t>
  </si>
  <si>
    <t>RPS27</t>
  </si>
  <si>
    <t>P42677</t>
  </si>
  <si>
    <t xml:space="preserve">40S ribosomal protein S27 </t>
  </si>
  <si>
    <t>Separation of Sister Chromatids; Resolution of Sister Chromatid Cohesion; RHO GTPases Activate Formins; EML4 and NUDC in mitotic spindle formation; Regulation of expression of SLITs and ROBOs; Amplification  of signal from unattached  kinetochores via a MAD2  inhibitory signal; Major pathway of rRNA processing in the nucleolus and cytosol; SRP-dependent cotranslational protein targeting to membrane; L13a-mediated translational silencing of Ceruloplasmin expression; Translation initiation complex formation; Formation of the ternary complex, and subsequently, the 43S complex; Ribosomal scanning and start codon recognition; GTP hydrolysis and joining of the 60S ribosomal subunit; Response of EIF2AK4 (GCN2) to amino acid deficiency; Formation of a pool of free 40S subunits; Nonsense Mediated Decay (NMD) enhanced by the Exon Junction Complex (EJC); Viral mRNA Translation; Peptide chain elongation; Selenocysteine synthesis; Eukaryotic Translation Termination; Nonsense Mediated Decay (NMD) independent of the Exon Junction Complex (EJC); SARS-CoV-2 modulates host translation machinery</t>
  </si>
  <si>
    <t>RPS27L</t>
  </si>
  <si>
    <t>Q71UM5</t>
  </si>
  <si>
    <t xml:space="preserve">40S ribosomal protein S27-like </t>
  </si>
  <si>
    <t>cell cycle OR cell proliferation;cell organization and biogenesis;protein metabolism;other metabolic processes;stress response;signal transduction;other biological processes</t>
  </si>
  <si>
    <t>RPS28</t>
  </si>
  <si>
    <t>P62857</t>
  </si>
  <si>
    <t xml:space="preserve">40S ribosomal protein S28 </t>
  </si>
  <si>
    <t>FABP5</t>
  </si>
  <si>
    <t>Q01469</t>
  </si>
  <si>
    <t xml:space="preserve">Fatty acid-binding protein 5 </t>
  </si>
  <si>
    <t>Neutrophil degranulation; Signaling by Retinoic Acid; Triglyceride catabolism</t>
  </si>
  <si>
    <t>IRF3</t>
  </si>
  <si>
    <t>Q14653</t>
  </si>
  <si>
    <t xml:space="preserve">Interferon regulatory factor 3 </t>
  </si>
  <si>
    <t>SARS-CoV-2 activates/modulates innate and adaptive immune responses; ISG15 antiviral mechanism; Interferon gamma signaling; Interferon alpha/beta signaling; Activation of IRF3/IRF7 mediated by TBK1/IKK epsilon; Negative regulators of DDX58/IFIH1 signaling; TICAM1-dependent activation of IRF3/IRF7; Regulation of innate immune responses to cytosolic DNA; IRF3-mediated induction of type I IFN; TRAF3-dependent IRF activation pathway; TRAF6 mediated IRF7 activation; LRR FLII-interacting protein 1 (LRRFIP1) activates type I IFN production; IRF3 mediated activation of type 1 IFN</t>
  </si>
  <si>
    <t>C_mito</t>
  </si>
  <si>
    <t>PSMC1</t>
  </si>
  <si>
    <t>P62191</t>
  </si>
  <si>
    <t xml:space="preserve">26S proteasome regulatory subunit 4 </t>
  </si>
  <si>
    <t>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NFE2L2; N-glycan trimming in the ER and Calnexin/Calreticulin cycle</t>
  </si>
  <si>
    <t>FN3KRP</t>
  </si>
  <si>
    <t>Q9HA64</t>
  </si>
  <si>
    <t xml:space="preserve">Ketosamine-3-kinase </t>
  </si>
  <si>
    <t>Gamma carboxylation, hypusine formation and arylsulfatase activation</t>
  </si>
  <si>
    <t>RTCB</t>
  </si>
  <si>
    <t>Q9Y3I0</t>
  </si>
  <si>
    <t xml:space="preserve">RNA-splicing ligase RtcB homolog </t>
  </si>
  <si>
    <t>RNA metabolism OR transcription;other metabolic processes;developmental processes</t>
  </si>
  <si>
    <t>tRNA processing in the nucleus</t>
  </si>
  <si>
    <t>MYO6</t>
  </si>
  <si>
    <t>Q9UM54</t>
  </si>
  <si>
    <t xml:space="preserve">Unconventional myosin-VI </t>
  </si>
  <si>
    <t>RHOBTB2 GTPase cycle; RHOBTB1 GTPase cycle; RHOU GTPase cycle; Gap junction degradation; Trafficking of AMPA receptors</t>
  </si>
  <si>
    <t>LMNB2</t>
  </si>
  <si>
    <t>Q03252</t>
  </si>
  <si>
    <t xml:space="preserve">Lamin-B2 </t>
  </si>
  <si>
    <t>other membranes;cytoskeleton;nucleus</t>
  </si>
  <si>
    <t>RPS7</t>
  </si>
  <si>
    <t>P62081</t>
  </si>
  <si>
    <t xml:space="preserve">40S ribosomal protein S7 </t>
  </si>
  <si>
    <t>protein metabolism;RNA metabolism OR transcription;other metabolic processes;developmental processes;other biological processes</t>
  </si>
  <si>
    <t>Regulation of expression of SLITs and ROBOs; Major pathway of rRNA processing in the nucleolus and cytosol; rRNA modification in the nucleus and cytosol; SRP-dependent cotranslational protein targeting to membrane; L13a-mediated translational silencing of Ceruloplasmin expression; Translation initiation complex formation; Formation of the ternary complex, and subsequently, the 43S complex; Ribosomal scanning and start codon recognition; GTP hydrolysis and joining of the 60S ribosomal subunit; Response of EIF2AK4 (GCN2) to amino acid deficiency; Formation of a pool of free 40S subunits; Nonsense Mediated Decay (NMD) enhanced by the Exon Junction Complex (EJC); Viral mRNA Translation; Peptide chain elongation; Selenocysteine synthesis; Eukaryotic Translation Termination; Nonsense Mediated Decay (NMD) independent of the Exon Junction Complex (EJC); SARS-CoV-2 modulates host translation machinery</t>
  </si>
  <si>
    <t>DDX5</t>
  </si>
  <si>
    <t>P17844</t>
  </si>
  <si>
    <t xml:space="preserve">Probable ATP-dependent RNA helicase DDX5 </t>
  </si>
  <si>
    <t>mRNA Splicing - Major Pathway; SUMOylation of transcription cofactors; Estrogen-dependent gene expression; Replication of the SARS-CoV-1 genome; Replication of the SARS-CoV-2 genome</t>
  </si>
  <si>
    <t>TBL3</t>
  </si>
  <si>
    <t>Q12788</t>
  </si>
  <si>
    <t xml:space="preserve">Transducin beta-like protein 3 </t>
  </si>
  <si>
    <t>IMMT</t>
  </si>
  <si>
    <t>Q16891</t>
  </si>
  <si>
    <t xml:space="preserve">MICOS complex subunit MIC60 </t>
  </si>
  <si>
    <t>TXNDC5</t>
  </si>
  <si>
    <t>Q8NBS9</t>
  </si>
  <si>
    <t xml:space="preserve">Thioredoxin domain-containing protein 5 </t>
  </si>
  <si>
    <t>non-structural extracellular;ER/Golgi;other cytoplasmic organelle</t>
  </si>
  <si>
    <t>Neutrophil degranulation; Lysosome Vesicle Biogenesis; Golgi Associated Vesicle Biogenesis</t>
  </si>
  <si>
    <t>ARMCX3</t>
  </si>
  <si>
    <t>Q9UH62</t>
  </si>
  <si>
    <t xml:space="preserve">Armadillo repeat-containing X-linked protein 3 </t>
  </si>
  <si>
    <t>other membranes;cytosol;mitochondrion;nucleus;other cell component</t>
  </si>
  <si>
    <t>RAC2 GTPase cycle</t>
  </si>
  <si>
    <t>USP5</t>
  </si>
  <si>
    <t>P45974</t>
  </si>
  <si>
    <t xml:space="preserve">Ubiquitin carboxyl-terminal hydrolase 5 </t>
  </si>
  <si>
    <t>Ub-specific processing proteases; Synthesis of active ubiquitin: roles of E1 and E2 enzymes</t>
  </si>
  <si>
    <t>RUVBL1</t>
  </si>
  <si>
    <t>Q9Y265</t>
  </si>
  <si>
    <t xml:space="preserve">RuvB-like 1 </t>
  </si>
  <si>
    <t>UCH proteinases; Ub-specific processing proteases; Deposition of new CENPA-containing nucleosomes at the centromere; Formation of the beta-catenin:TCF transactivating complex; HATs acetylate histones; Telomere Extension By Telomerase; DNA Damage Recognition in GG-NER</t>
  </si>
  <si>
    <t>RUVBL2</t>
  </si>
  <si>
    <t>Q9Y230</t>
  </si>
  <si>
    <t xml:space="preserve">RuvB-like 2 </t>
  </si>
  <si>
    <t>HATs acetylate histones; Telomere Extension By Telomerase</t>
  </si>
  <si>
    <t>CKB</t>
  </si>
  <si>
    <t>P12277</t>
  </si>
  <si>
    <t xml:space="preserve">Creatine kinase B-type </t>
  </si>
  <si>
    <t>Creatine metabolism; RND3 GTPase cycle</t>
  </si>
  <si>
    <t>C_Mito</t>
  </si>
  <si>
    <t>S100A4</t>
  </si>
  <si>
    <t>P26447</t>
  </si>
  <si>
    <t xml:space="preserve">Protein S100-A4 </t>
  </si>
  <si>
    <t>CALD1</t>
  </si>
  <si>
    <t>Q05682</t>
  </si>
  <si>
    <t xml:space="preserve">Caldesmon </t>
  </si>
  <si>
    <t>plasma membrane;other membranes;cytosol;cytoskeleton</t>
  </si>
  <si>
    <t>NOP56</t>
  </si>
  <si>
    <t>O00567</t>
  </si>
  <si>
    <t xml:space="preserve">Nucleolar protein 56 </t>
  </si>
  <si>
    <t>Major pathway of rRNA processing in the nucleolus and cytosol; rRNA modification in the nucleus and cytosol; Association of TriC/CCT with target proteins during biosynthesis</t>
  </si>
  <si>
    <t>SCRIB</t>
  </si>
  <si>
    <t>Q14160</t>
  </si>
  <si>
    <t xml:space="preserve">Protein scribble homolog </t>
  </si>
  <si>
    <t>cell adhesion;cell-cell signaling;cell cycle OR cell proliferation;cell organization and biogenesis;stress response;transport;developmental processes;other biological processes</t>
  </si>
  <si>
    <t>Asymmetric localization of PCP proteins; CDC42 GTPase cycle; RHOQ GTPase cycle; RHOJ GTPase cycle; RND3 GTPase cycle; RND2 GTPase cycle</t>
  </si>
  <si>
    <t>CRKL</t>
  </si>
  <si>
    <t>P46109</t>
  </si>
  <si>
    <t xml:space="preserve">Crk-like protein </t>
  </si>
  <si>
    <t>cell-cell signaling;cell organization and biogenesis;other metabolic processes;stress response;developmental processes;signal transduction;other biological processes</t>
  </si>
  <si>
    <t>Regulation of signaling by CBL; Erythropoietin activates RAS; MET receptor recycling; Frs2-mediated activation; Downstream signal transduction; MET activates RAP1 and RAC1</t>
  </si>
  <si>
    <t>FAM83H</t>
  </si>
  <si>
    <t>Q6ZRV2</t>
  </si>
  <si>
    <t xml:space="preserve">Protein FAM83H </t>
  </si>
  <si>
    <t>H2AX</t>
  </si>
  <si>
    <t>P16104</t>
  </si>
  <si>
    <t xml:space="preserve">Histone H2AX </t>
  </si>
  <si>
    <t>cell cycle OR cell proliferation;cell organization and biogenesis;DNA metabolism;other metabolic processes;stress response;developmental processes;signal transduction;other biological processes</t>
  </si>
  <si>
    <t>RMTs methylate histone arginines; RUNX1 regulates transcription of genes involved in differentiation of HSCs; Condensation of Prophase Chromosomes; Amyloid fiber formation; Deposition of new CENPA-containing nucleosomes at the centromere; Meiotic synapsis; Transcriptional regulation by small RNAs; B-WICH complex positively regulates rRNA expression; Recruitment and ATM-mediated phosphorylation of repair and signaling proteins at DNA double strand breaks; Formation of the beta-catenin:TCF transactivating complex; Oxidative Stress Induced Senescence; NoRC negatively regulates rRNA expression; Activation of anterior HOX genes in hindbrain development during early embryogenesis; Estrogen-dependent gene expression; Pre-NOTCH Transcription and Translation; Senescence-Associated Secretory Phenotype (SASP); RUNX1 regulates genes involved in megakaryocyte differentiation and platelet function; Processing of DNA double-strand break ends; G2/M DNA damage checkpoint; RNA Polymerase I Promoter Escape; Meiotic recombination;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SIRT1 negatively regulates rRNA expression; PRC2 methylates histones and DNA; Assembly of the ORC complex at the origin of replication; Activated PKN1 stimulates transcription of AR (androgen receptor) regulated genes KLK2 and KLK3; Defective pyroptosis; Packaging Of Telomere Ends; DNA Damage/Telomere Stress Induced Senescence; ERCC6 (CSB) and EHMT2 (G9a) positively regulate rRNA expression; DNA methylation; Nonhomologous End-Joining (NHEJ); RNA Polymerase I Promoter Opening; Transcriptional regulation of granulopoiesis</t>
  </si>
  <si>
    <t>SDHA</t>
  </si>
  <si>
    <t>P31040</t>
  </si>
  <si>
    <t xml:space="preserve">Succinate dehydrogenase [ubiquinone] flavoprotein subunit, mitochondrial </t>
  </si>
  <si>
    <t>Respiratory electron transport; Citric acid cycle (TCA cycle)</t>
  </si>
  <si>
    <t>TMED10</t>
  </si>
  <si>
    <t>P49755</t>
  </si>
  <si>
    <t xml:space="preserve">Transmembrane emp24 domain-containing protein 10 </t>
  </si>
  <si>
    <t>COPI-dependent Golgi-to-ER retrograde traffic; COPI-mediated anterograde transport; COPII-mediated vesicle transport; Cargo concentration in the ER</t>
  </si>
  <si>
    <t>SEC22B</t>
  </si>
  <si>
    <t>O75396</t>
  </si>
  <si>
    <t xml:space="preserve">Vesicle-trafficking protein SEC22b </t>
  </si>
  <si>
    <t>COPI-dependent Golgi-to-ER retrograde traffic; ER-Phagosome pathway; COPII-mediated vesicle transport; Cargo concentration in the ER</t>
  </si>
  <si>
    <t>TOP2A</t>
  </si>
  <si>
    <t>P11388</t>
  </si>
  <si>
    <t xml:space="preserve">DNA topoisomerase 2-alpha </t>
  </si>
  <si>
    <t>cell cycle OR cell proliferation;cell organization and biogenesis;DNA metabolism;other metabolic processes;stress response;developmental processes;other biological processes</t>
  </si>
  <si>
    <t>SUMOylation of DNA replication proteins; Transcription of E2F targets under negative control by DREAM complex</t>
  </si>
  <si>
    <t>GNB4</t>
  </si>
  <si>
    <t>Q9HAV0</t>
  </si>
  <si>
    <t xml:space="preserve">Guanine nucleotide-binding protein subunit beta-4 </t>
  </si>
  <si>
    <t>CBX5</t>
  </si>
  <si>
    <t>P45973</t>
  </si>
  <si>
    <t xml:space="preserve">Chromobox protein homolog 5 </t>
  </si>
  <si>
    <t>SUMOylation of chromatin organization proteins; Factors involved in megakaryocyte development and platelet production; Transcriptional Regulation by E2F6</t>
  </si>
  <si>
    <t>PLCD3</t>
  </si>
  <si>
    <t>Q8N3E9</t>
  </si>
  <si>
    <t xml:space="preserve">1-phosphatidylinositol 4,5-bisphosphate phosphodiesterase delta-3 </t>
  </si>
  <si>
    <t>other metabolic processes;developmental processes;signal transduction;other biological processes</t>
  </si>
  <si>
    <t>Synthesis of IP3 and IP4 in the cytosol</t>
  </si>
  <si>
    <t>MYO1A</t>
  </si>
  <si>
    <t>Q9UBC5</t>
  </si>
  <si>
    <t xml:space="preserve">Unconventional myosin-Ia </t>
  </si>
  <si>
    <t>SAFB</t>
  </si>
  <si>
    <t>Q15424</t>
  </si>
  <si>
    <t xml:space="preserve">Scaffold attachment factor B1 </t>
  </si>
  <si>
    <t>H2AC21</t>
  </si>
  <si>
    <t>Q8IUE6</t>
  </si>
  <si>
    <t xml:space="preserve">Histone H2A type 2-B </t>
  </si>
  <si>
    <t>SF3B3</t>
  </si>
  <si>
    <t>Q15393</t>
  </si>
  <si>
    <t xml:space="preserve">Splicing factor 3B subunit 3 </t>
  </si>
  <si>
    <t>DSTN</t>
  </si>
  <si>
    <t>P60981</t>
  </si>
  <si>
    <t xml:space="preserve">Destrin </t>
  </si>
  <si>
    <t>SHMT2</t>
  </si>
  <si>
    <t>P34897</t>
  </si>
  <si>
    <t xml:space="preserve">Serine hydroxymethyltransferase, mitochondrial </t>
  </si>
  <si>
    <t>RHOG GTPase cycle; Metabolism of folate and pterines</t>
  </si>
  <si>
    <t>IMS_IM_MA</t>
  </si>
  <si>
    <t>MTHFD1</t>
  </si>
  <si>
    <t>P11586</t>
  </si>
  <si>
    <t xml:space="preserve">C-1-tetrahydrofolate synthase, cytoplasmic </t>
  </si>
  <si>
    <t>SNRNP200</t>
  </si>
  <si>
    <t>O75643</t>
  </si>
  <si>
    <t xml:space="preserve">U5 small nuclear ribonucleoprotein 200 kDa helicase </t>
  </si>
  <si>
    <t>PABPC1L</t>
  </si>
  <si>
    <t>Q4VXU2</t>
  </si>
  <si>
    <t xml:space="preserve">Polyadenylate-binding protein 1-like </t>
  </si>
  <si>
    <t>CLU</t>
  </si>
  <si>
    <t>P10909</t>
  </si>
  <si>
    <t xml:space="preserve">Clusterin </t>
  </si>
  <si>
    <t>non-structural extracellular;other membranes;cytosol;mitochondrion;ER/Golgi;nucleus;other cell component</t>
  </si>
  <si>
    <t>Regulation of Complement cascade; Platelet degranulation ; Antimicrobial peptides; Terminal pathway of complement</t>
  </si>
  <si>
    <t>SLC3A2</t>
  </si>
  <si>
    <t>P08195</t>
  </si>
  <si>
    <t xml:space="preserve">4F2 cell-surface antigen heavy chain </t>
  </si>
  <si>
    <t>plasma membrane;other membranes;nucleus;other cytoplasmic organelle;other cell component</t>
  </si>
  <si>
    <t>transporter activity;nucleic acid binding activity;other molecular function</t>
  </si>
  <si>
    <t>Basigin interactions; Tryptophan catabolism; Amino acid transport across the plasma membrane; Defective SLC7A7 causes lysinuric protein intolerance (LPI)</t>
  </si>
  <si>
    <t>SLC7A5</t>
  </si>
  <si>
    <t>Q01650</t>
  </si>
  <si>
    <t xml:space="preserve">Large neutral amino acids transporter small subunit 1 </t>
  </si>
  <si>
    <t>Basigin interactions; Tryptophan catabolism; Amino acid transport across the plasma membrane</t>
  </si>
  <si>
    <t>MYL12A</t>
  </si>
  <si>
    <t>P19105</t>
  </si>
  <si>
    <t xml:space="preserve">Myosin regulatory light chain 12A </t>
  </si>
  <si>
    <t>Smooth Muscle Contraction; Ephrin signaling</t>
  </si>
  <si>
    <t>SMC2</t>
  </si>
  <si>
    <t>O95347</t>
  </si>
  <si>
    <t xml:space="preserve">Structural maintenance of chromosomes protein 2 </t>
  </si>
  <si>
    <t>Condensation of Prophase Chromosomes; Condensation of Prometaphase Chromosomes</t>
  </si>
  <si>
    <t>SND1</t>
  </si>
  <si>
    <t>Q7KZF4</t>
  </si>
  <si>
    <t xml:space="preserve">Staphylococcal nuclease domain-containing protein 1 </t>
  </si>
  <si>
    <t>MYL12B</t>
  </si>
  <si>
    <t>O14950</t>
  </si>
  <si>
    <t xml:space="preserve">Myosin regulatory light chain 12B </t>
  </si>
  <si>
    <t>RHO GTPases activate CIT; EPHA-mediated growth cone collapse; Sema4D induced cell migration and growth-cone collapse; Smooth Muscle Contraction; RHO GTPases activate PKNs; RHO GTPases Activate ROCKs; RHO GTPases activate PAKs</t>
  </si>
  <si>
    <t>ACSL3</t>
  </si>
  <si>
    <t>O95573</t>
  </si>
  <si>
    <t xml:space="preserve">Fatty acid CoA ligase Acsl3 </t>
  </si>
  <si>
    <t>plasma membrane;other membranes;mitochondrion;ER/Golgi;other cytoplasmic organelle;other cell component</t>
  </si>
  <si>
    <t>Synthesis of very long-chain fatty acyl-CoAs; Intracellular metabolism of fatty acids regulates insulin secretion</t>
  </si>
  <si>
    <t>OM_ER</t>
  </si>
  <si>
    <t>SNRPD2</t>
  </si>
  <si>
    <t>P62316</t>
  </si>
  <si>
    <t xml:space="preserve">Small nuclear ribonucleoprotein Sm D2 </t>
  </si>
  <si>
    <t>mRNA Splicing - Major Pathway; mRNA Splicing - Minor Pathway; snRNP Assembly; SARS-CoV-2 modulates host translation machinery</t>
  </si>
  <si>
    <t>H2BC10; H2BC4; H2BC6; H2BC7; H2BC8</t>
  </si>
  <si>
    <t>P62807</t>
  </si>
  <si>
    <t xml:space="preserve">Histone H2B type 1-C/E/F/G/I </t>
  </si>
  <si>
    <t>H2BC12</t>
  </si>
  <si>
    <t>O60814</t>
  </si>
  <si>
    <t xml:space="preserve">Histone H2B type 1-K </t>
  </si>
  <si>
    <t>H2BC12L</t>
  </si>
  <si>
    <t>P57053</t>
  </si>
  <si>
    <t xml:space="preserve">Histone H2B type F-S </t>
  </si>
  <si>
    <t>RUNX1 regulates transcription of genes involved in differentiation of HSCs; Condensation of Prophase Chromosomes; Amyloid fiber formation; Deposition of new CENPA-containing nucleosomes at the centromere; Meiotic synapsis; Transcriptional regulation by small RNAs; B-WICH complex positively regulates rRNA expression; Recruitment and ATM-mediated phosphorylation of repair and signaling proteins at DNA double strand breaks; Formation of the beta-catenin:TCF transactivating complex; Oxidative Stress Induced Senescence; NoRC negatively regulates rRNA expression; Activation of anterior HOX genes in hindbrain development during early embryogenesis; Estrogen-dependent gene expression; Pre-NOTCH Transcription and Translation; Senescence-Associated Secretory Phenotype (SASP); RUNX1 regulates genes involved in megakaryocyte differentiation and platelet function; Processing of DNA double-strand break ends; G2/M DNA damage checkpoint; RNA Polymerase I Promoter Escape; Meiotic recombination;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SIRT1 negatively regulates rRNA expression; PRC2 methylates histones and DNA; Assembly of the ORC complex at the origin of replication; Activated PKN1 stimulates transcription of AR (androgen receptor) regulated genes KLK2 and KLK3; Defective pyroptosis; Packaging Of Telomere Ends; DNA Damage/Telomere Stress Induced Senescence; ERCC6 (CSB) and EHMT2 (G9a) positively regulate rRNA expression; DNA methylation; Nonhomologous End-Joining (NHEJ); RNA Polymerase I Promoter Opening; Transcriptional regulation of granulopoiesis</t>
  </si>
  <si>
    <t>H2BC13</t>
  </si>
  <si>
    <t>Q99880</t>
  </si>
  <si>
    <t xml:space="preserve">Histone H2B type 1-L </t>
  </si>
  <si>
    <t>SPIN1</t>
  </si>
  <si>
    <t>Q9Y657</t>
  </si>
  <si>
    <t xml:space="preserve">Spindlin-1 </t>
  </si>
  <si>
    <t>cell-cell signaling;cell cycle OR cell proliferation;cell organization and biogenesis;RNA metabolism OR transcription;signal transduction;other biological processes</t>
  </si>
  <si>
    <t>other membranes;cytosol;cytoskeleton;nucleus</t>
  </si>
  <si>
    <t>TWF1</t>
  </si>
  <si>
    <t>Q12792</t>
  </si>
  <si>
    <t xml:space="preserve">Twinfilin-1 </t>
  </si>
  <si>
    <t>Sensory processing of sound by inner hair cells of the cochlea; Sensory processing of sound by outer hair cells of the cochlea; RHOBTB2 GTPase cycle</t>
  </si>
  <si>
    <t>TUBB6</t>
  </si>
  <si>
    <t>Q9BUF5</t>
  </si>
  <si>
    <t xml:space="preserve">Tubulin beta-6 chain </t>
  </si>
  <si>
    <t>cell cycle OR cell proliferation;cell organization and biogenesis</t>
  </si>
  <si>
    <t>Recycling pathway of L1; COPI-dependent Golgi-to-ER retrograde traffic; Separation of Sister Chromatids; The role of GTSE1 in G2/M progression after G2 checkpoint; Translocation of SLC2A4 (GLUT4) to the plasma membrane; Microtubule-dependent trafficking of connexons from Golgi to the plasma membrane; Gap junction assembly; MHC class II antigen presentation; Resolution of Sister Chromatid Cohesion; HSP90 chaperone cycle for steroid hormone receptors (SHR) in the presence of ligand; Recruitment of NuMA to mitotic centrosomes; Formation of tubulin folding intermediates by CCT/TriC; Post-chaperonin tubulin folding pathway; RHO GTPases activate IQGAPs; RHO GTPases Activate Formins; COPI-mediated anterograde transport; COPI-independent Golgi-to-ER retrograde traffic; Carboxyterminal post-translational modifications of tubulin; HCMV Early Events; Assembly and cell surface presentation of NMDA receptors; Activation of AMPK downstream of NMDARs; Aggrephagy; EML4 and NUDC in mitotic spindle formation; Sealing of the nuclear envelope (NE) by ESCRT-III; Kinesins; Intraflagellar transport; Prefoldin mediated transfer of substrate  to CCT/TriC; Hedgehog 'off' state</t>
  </si>
  <si>
    <t>ENO2</t>
  </si>
  <si>
    <t>P09104</t>
  </si>
  <si>
    <t xml:space="preserve">Gamma-enolase </t>
  </si>
  <si>
    <t>LUZP1</t>
  </si>
  <si>
    <t>Q86V48</t>
  </si>
  <si>
    <t xml:space="preserve">Leucine zipper protein 1 </t>
  </si>
  <si>
    <t>developmental processes</t>
  </si>
  <si>
    <t>H2BC14</t>
  </si>
  <si>
    <t>Q99879</t>
  </si>
  <si>
    <t xml:space="preserve">Histone H2B type 1-M </t>
  </si>
  <si>
    <t>H2BC15</t>
  </si>
  <si>
    <t>Q99877</t>
  </si>
  <si>
    <t xml:space="preserve">Histone H2B type 1-N </t>
  </si>
  <si>
    <t>SRRM2</t>
  </si>
  <si>
    <t>Q9UQ35</t>
  </si>
  <si>
    <t xml:space="preserve">Serine/arginine repetitive matrix protein 2 </t>
  </si>
  <si>
    <t>H2BC18</t>
  </si>
  <si>
    <t>Q5QNW6</t>
  </si>
  <si>
    <t xml:space="preserve">Histone H2B type 2-F </t>
  </si>
  <si>
    <t>HCMV Early Events; Ub-specific processing proteases; HDACs deacetylate histones; HCMV Late Events; HATs acetylate histones</t>
  </si>
  <si>
    <t>H2BC5</t>
  </si>
  <si>
    <t>P58876</t>
  </si>
  <si>
    <t xml:space="preserve">Histone H2B type 1-D </t>
  </si>
  <si>
    <t>H2BC9</t>
  </si>
  <si>
    <t>Q93079</t>
  </si>
  <si>
    <t xml:space="preserve">Histone H2B type 1-H </t>
  </si>
  <si>
    <t>LIMA1</t>
  </si>
  <si>
    <t>Q9UHB6</t>
  </si>
  <si>
    <t xml:space="preserve">LIM domain and actin-binding protein 1 </t>
  </si>
  <si>
    <t>RBMXL2</t>
  </si>
  <si>
    <t>O75526</t>
  </si>
  <si>
    <t xml:space="preserve">RNA-binding motif protein, X-linked-like-2 </t>
  </si>
  <si>
    <t>SSR1</t>
  </si>
  <si>
    <t>P43307</t>
  </si>
  <si>
    <t xml:space="preserve">Translocon-associated protein subunit alpha </t>
  </si>
  <si>
    <t>other membranes;ER/Golgi</t>
  </si>
  <si>
    <t>HNRNPDL</t>
  </si>
  <si>
    <t>O14979</t>
  </si>
  <si>
    <t xml:space="preserve">Heterogeneous nuclear ribonucleoprotein D-like </t>
  </si>
  <si>
    <t>Gene and protein expression by JAK-STAT signaling after Interleukin-12 stimulation</t>
  </si>
  <si>
    <t>H2AZ1</t>
  </si>
  <si>
    <t>P0C0S5</t>
  </si>
  <si>
    <t xml:space="preserve">Histone H2A.Z </t>
  </si>
  <si>
    <t>RUNX1 regulates transcription of genes involved in differentiation of HSCs; NoRC negatively regulates rRNA expression; Deposition of new CENPA-containing nucleosomes at the centromere; B-WICH complex positively regulates rRNA expression; Amyloid fiber formation; Meiotic synapsis; Transcriptional regulation by small RNAs; Formation of the beta-catenin:TCF transactivating complex; Oxidative Stress Induced Senescence; Activation of anterior HOX genes in hindbrain development during early embryogenesis; Estrogen-dependent gene expression; Pre-NOTCH Transcription and Translation; Senescence-Associated Secretory Phenotype (SASP); RUNX1 regulates genes involved in megakaryocyte differentiation and platelet function; RNA Polymerase I Promoter Escape; Meiotic recombination;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SIRT1 negatively regulates rRNA expression; PRC2 methylates histones and DNA; Assembly of the ORC complex at the origin of replication; Activated PKN1 stimulates transcription of AR (androgen receptor) regulated genes KLK2 and KLK3; Defective pyroptosis; Packaging Of Telomere Ends; Condensation of Prophase Chromosomes; DNA Damage/Telomere Stress Induced Senescence; ERCC6 (CSB) and EHMT2 (G9a) positively regulate rRNA expression; DNA methylation; RNA Polymerase I Promoter Opening; Transcriptional regulation of granulopoiesis; RMTs methylate histone arginines</t>
  </si>
  <si>
    <t>RBM5</t>
  </si>
  <si>
    <t>P52756</t>
  </si>
  <si>
    <t xml:space="preserve">RNA-binding protein 5 </t>
  </si>
  <si>
    <t>H2AZ2</t>
  </si>
  <si>
    <t>Q71UI9</t>
  </si>
  <si>
    <t xml:space="preserve">Histone H2A.V </t>
  </si>
  <si>
    <t>RUNX1 regulates transcription of genes involved in differentiation of HSCs; NoRC negatively regulates rRNA expression; Deposition of new CENPA-containing nucleosomes at the centromere; B-WICH complex positively regulates rRNA expression; Meiotic synapsis; Transcriptional regulation by small RNAs; Formation of the beta-catenin:TCF transactivating complex; Oxidative Stress Induced Senescence; Activation of anterior HOX genes in hindbrain development during early embryogenesis; Estrogen-dependent gene expression; Pre-NOTCH Transcription and Translation; Senescence-Associated Secretory Phenotype (SASP); RUNX1 regulates genes involved in megakaryocyte differentiation and platelet function; RNA Polymerase I Promoter Escape; Meiotic recombination;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SIRT1 negatively regulates rRNA expression; PRC2 methylates histones and DNA; Assembly of the ORC complex at the origin of replication; Activated PKN1 stimulates transcription of AR (androgen receptor) regulated genes KLK2 and KLK3; Defective pyroptosis; Packaging Of Telomere Ends; Condensation of Prophase Chromosomes; DNA Damage/Telomere Stress Induced Senescence; ERCC6 (CSB) and EHMT2 (G9a) positively regulate rRNA expression; DNA methylation; RNA Polymerase I Promoter Opening; Transcriptional regulation of granulopoiesis; RMTs methylate histone arginines</t>
  </si>
  <si>
    <t>IDH1</t>
  </si>
  <si>
    <t>O75874</t>
  </si>
  <si>
    <t xml:space="preserve">Isocitrate dehydrogenase [NADP] cytoplasmic </t>
  </si>
  <si>
    <t>non-structural extracellular;cytosol;mitochondrion;other cytoplasmic organelle;other cell component</t>
  </si>
  <si>
    <t>Peroxisomal protein import; Neutrophil degranulation; Nuclear events mediated by NFE2L2; Abnormal conversion of 2-oxoglutarate to 2-hydroxyglutarate; NADPH regeneration</t>
  </si>
  <si>
    <t>STRAP</t>
  </si>
  <si>
    <t>Q9Y3F4</t>
  </si>
  <si>
    <t xml:space="preserve">Serine-threonine kinase receptor-associated protein </t>
  </si>
  <si>
    <t>cell organization and biogenesis;RNA metabolism OR transcription;other metabolic processes;developmental processes;other biological processes</t>
  </si>
  <si>
    <t>Downregulation of TGF-beta receptor signaling</t>
  </si>
  <si>
    <t>H1-6</t>
  </si>
  <si>
    <t>P22492</t>
  </si>
  <si>
    <t xml:space="preserve">Histone H1t </t>
  </si>
  <si>
    <t>PARP1</t>
  </si>
  <si>
    <t>P09874</t>
  </si>
  <si>
    <t xml:space="preserve">Poly [ADP-ribose] polymerase 1 </t>
  </si>
  <si>
    <t>cell organization and biogenesis;protein metabolism;DNA metabolism;RNA metabolism OR transcription;other metabolic processes;stress response;developmental processes;signal transduction;other biological processes</t>
  </si>
  <si>
    <t>SUMOylation of DNA damage response and repair proteins; Downregulation of SMAD2/3:SMAD4 transcriptional activity; HDR through MMEJ (alt-NHEJ); Formation of Incision Complex in GG-NER; DNA Damage Recognition in GG-NER; vRNA Synthesis; POLB-Dependent Long Patch Base Excision Repair; Dual Incision in GG-NER</t>
  </si>
  <si>
    <t>CDC42</t>
  </si>
  <si>
    <t>P60953</t>
  </si>
  <si>
    <t xml:space="preserve">Cell division control protein 42 homolog </t>
  </si>
  <si>
    <t>Regulation of actin dynamics for phagocytic cup formation; FCGR3A-mediated phagocytosis; RHO GTPases activate IQGAPs; RHO GTPases Activate Formins; MAPK6/MAPK4 signaling; CDC42 GTPase cycle; RAC1 GTPase cycle; RHOQ GTPase cycle; RHO GTPases Activate WASPs and WAVEs; RHOJ GTPase cycle; RHOV GTPase cycle; EPHB-mediated forward signaling; DCC mediated attractive signaling; RHO GTPases activate PAKs; RHOG GTPase cycle; RAC2 GTPase cycle; Factors involved in megakaryocyte development and platelet production; VEGFA-VEGFR2 Pathway; Gene and protein expression by JAK-STAT signaling after Interleukin-12 stimulation; GPVI-mediated activation cascade; CD28 dependent Vav1 pathway; EGFR downregulation; Myogenesis; RAC3 GTPase cycle; RHOU GTPase cycle; RHO GTPases activate KTN1; G beta:gamma signalling through CDC42; Inactivation of CDC42 and RAC1</t>
  </si>
  <si>
    <t>H3-7</t>
  </si>
  <si>
    <t>Q5TEC6</t>
  </si>
  <si>
    <t xml:space="preserve">Histone H3-7 </t>
  </si>
  <si>
    <t>YWHAG</t>
  </si>
  <si>
    <t>P61981</t>
  </si>
  <si>
    <t xml:space="preserve">14-3-3 protein gamma </t>
  </si>
  <si>
    <t>Translocation of SLC2A4 (GLUT4) to the plasma membrane; Recruitment of NuMA to mitotic centrosomes; Regulation of PLK1 Activity at G2/M Transition; Loss of Nlp from mitotic centrosomes; Recruitment of mitotic centrosome proteins and complexes; Anchoring of the basal body to the plasma membrane; AURKA Activation by TPX2; RHO GTPases activate PKNs; TP53 Regulates Metabolic Genes; Chk1/Chk2(Cds1) mediated inactivation of Cyclin B:Cdk1 complex; Regulation of localization of FOXO transcription factors; SARS-CoV-2 targets host intracellular signalling and regulatory pathways; Activation of BAD and translocation to mitochondria</t>
  </si>
  <si>
    <t>SUPT16H</t>
  </si>
  <si>
    <t>Q9Y5B9</t>
  </si>
  <si>
    <t xml:space="preserve">FACT complex subunit SPT16 </t>
  </si>
  <si>
    <t>cell organization and biogenesis;DNA metabolism;RNA metabolism OR transcription;other metabolic processes;stress response;other biological processes</t>
  </si>
  <si>
    <t>Regulation of TP53 Activity through Phosphorylation; 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</t>
  </si>
  <si>
    <t>TAGLN2</t>
  </si>
  <si>
    <t>P37802</t>
  </si>
  <si>
    <t xml:space="preserve">Transgelin-2 </t>
  </si>
  <si>
    <t>non-structural extracellular;cytosol;cytoskeleton</t>
  </si>
  <si>
    <t>Platelet degranulation</t>
  </si>
  <si>
    <t>CSNK1A1</t>
  </si>
  <si>
    <t>P48729</t>
  </si>
  <si>
    <t xml:space="preserve">Casein kinase I isoform alpha </t>
  </si>
  <si>
    <t>cell-cell signaling;cell cycle OR cell proliferation;cell organization and biogenesis;protein metabolism;other metabolic processes;signal transduction;other biological processes</t>
  </si>
  <si>
    <t>Degradation of GLI2 by the proteasome; GLI3 is processed to GLI3R by the proteasome; Disassembly of the destruction complex and recruitment of AXIN to the membrane; Beta-catenin phosphorylation cascade; Signaling by GSK3beta mutants; CTNNB1 S33 mutants aren't phosphorylated; CTNNB1 S37 mutants aren't phosphorylated; CTNNB1 S45 mutants aren't phosphorylated; CTNNB1 T41 mutants aren't phosphorylated; Activation of SMO; APC truncation mutants have impaired AXIN binding; AXIN missense mutants destabilize the destruction complex; Truncations of AMER1 destabilize the destruction complex; Maturation of nucleoprotein</t>
  </si>
  <si>
    <t>TARS1</t>
  </si>
  <si>
    <t>P26639</t>
  </si>
  <si>
    <t xml:space="preserve">Threonine--tRNA ligase 1, cytoplasmic </t>
  </si>
  <si>
    <t>H1-1</t>
  </si>
  <si>
    <t>Q02539</t>
  </si>
  <si>
    <t xml:space="preserve">Histone H1.1 </t>
  </si>
  <si>
    <t>ILF2</t>
  </si>
  <si>
    <t>Q12905</t>
  </si>
  <si>
    <t xml:space="preserve">Interleukin enhancer-binding factor 2 </t>
  </si>
  <si>
    <t>MPRIP</t>
  </si>
  <si>
    <t>Q6WCQ1</t>
  </si>
  <si>
    <t xml:space="preserve">Myosin phosphatase Rho-interacting protein </t>
  </si>
  <si>
    <t>TMOD3</t>
  </si>
  <si>
    <t>Q9NYL9</t>
  </si>
  <si>
    <t xml:space="preserve">Tropomodulin-3 </t>
  </si>
  <si>
    <t>cytoskeleton</t>
  </si>
  <si>
    <t>RHOBTB2 GTPase cycle; Striated Muscle Contraction; RND3 GTPase cycle</t>
  </si>
  <si>
    <t>SERPINB12</t>
  </si>
  <si>
    <t>Q96P63</t>
  </si>
  <si>
    <t xml:space="preserve">Serpin B12 </t>
  </si>
  <si>
    <t>TGM3</t>
  </si>
  <si>
    <t>Q08188</t>
  </si>
  <si>
    <t xml:space="preserve">Protein-glutamine gamma-glutamyltransferase E </t>
  </si>
  <si>
    <t>H1-2</t>
  </si>
  <si>
    <t>P16403</t>
  </si>
  <si>
    <t xml:space="preserve">Histone H1.2 </t>
  </si>
  <si>
    <t>FYN</t>
  </si>
  <si>
    <t>P06241</t>
  </si>
  <si>
    <t xml:space="preserve">Tyrosine-protein kinase Fyn </t>
  </si>
  <si>
    <t>FCGR activation; Role of LAT2/NTAL/LAB on calcium mobilization; FCGR3A-mediated IL10 synthesis; FCGR3A-mediated phagocytosis; Antigen activates B Cell Receptor (BCR) leading to generation of second messengers; Nephrin family interactions; EPHB-mediated forward signaling; RAF/MAP kinase cascade; EPHA-mediated growth cone collapse; EPH-ephrin mediated repulsion of cells; PI5P, PP2A and IER3 Regulate PI3K/AKT Signaling; VEGFA-VEGFR2 Pathway; PIP3 activates AKT signaling; Constitutive Signaling by Aberrant PI3K in Cancer; GPVI-mediated activation cascade; DAP12 signaling; CD28 dependent PI3K/Akt signaling; Signaling by phosphorylated juxtamembrane, extracellular and kinase domain KIT mutants; Regulation of KIT signaling; CD28 dependent Vav1 pathway; Nef and signal transduction; PECAM1 interactions; CTLA4 inhibitory signaling; FLT3 signaling through SRC family kinases; Regulation of signaling by CBL; Ephrin signaling; Signaling by ERBB2; CRMPs in Sema3A signaling; Sema3A PAK dependent Axon repulsion; SEMA3A-Plexin repulsion signaling by inhibiting Integrin adhesion; NCAM signaling for neurite out-growth; Reelin signalling pathway; Platelet Adhesion to exposed collagen; CD209 (DC-SIGN) signaling; Dectin-2 family</t>
  </si>
  <si>
    <t>TKT</t>
  </si>
  <si>
    <t>P29401</t>
  </si>
  <si>
    <t xml:space="preserve">Transketolase </t>
  </si>
  <si>
    <t>other membranes;cytosol;ER/Golgi;nucleus;other cytoplasmic organelle</t>
  </si>
  <si>
    <t>Nuclear events mediated by NFE2L2; Pentose phosphate pathway; Insulin effects increased synthesis of Xylulose-5-Phosphate</t>
  </si>
  <si>
    <t>H1-3</t>
  </si>
  <si>
    <t>P16402</t>
  </si>
  <si>
    <t xml:space="preserve">Histone H1.3 </t>
  </si>
  <si>
    <t>H1-4</t>
  </si>
  <si>
    <t>P10412</t>
  </si>
  <si>
    <t xml:space="preserve">Histone H1.4 </t>
  </si>
  <si>
    <t>SAMM50</t>
  </si>
  <si>
    <t>Q9Y512</t>
  </si>
  <si>
    <t xml:space="preserve">Sorting and assembly machinery component 50 homolog </t>
  </si>
  <si>
    <t>Mitochondrial protein import; RAC2 GTPase cycle; Cristae formation</t>
  </si>
  <si>
    <t>LMNB1</t>
  </si>
  <si>
    <t>P20700</t>
  </si>
  <si>
    <t xml:space="preserve">Lamin-B1 </t>
  </si>
  <si>
    <t>Meiotic synapsis; RHOD GTPase cycle; Gene and protein expression by JAK-STAT signaling after Interleukin-12 stimulation; Initiation of Nuclear Envelope (NE) Reformation; Depolymerisation of the Nuclear Lamina; RHOF GTPase cycle; Formation of Senescence-Associated Heterochromatin Foci (SAHF); Deregulated CDK5 triggers multiple neurodegenerative pathways in Alzheimer's disease models; Breakdown of the nuclear lamina</t>
  </si>
  <si>
    <t>MYO1B</t>
  </si>
  <si>
    <t>O43795</t>
  </si>
  <si>
    <t xml:space="preserve">Unconventional myosin-Ib </t>
  </si>
  <si>
    <t>ARPC1B</t>
  </si>
  <si>
    <t>O15143</t>
  </si>
  <si>
    <t xml:space="preserve">Actin-related protein 2/3 complex subunit 1B </t>
  </si>
  <si>
    <t>Regulation of actin dynamics for phagocytic cup formation; FCGR3A-mediated phagocytosis; RHO GTPases Activate WASPs and WAVEs; EPHB-mediated forward signaling</t>
  </si>
  <si>
    <t>EIF5AL1</t>
  </si>
  <si>
    <t>Q6IS14</t>
  </si>
  <si>
    <t xml:space="preserve">Eukaryotic translation initiation factor 5A-1-like </t>
  </si>
  <si>
    <t>ITPRID2</t>
  </si>
  <si>
    <t>P28290</t>
  </si>
  <si>
    <t xml:space="preserve">Protein ITPRID2 </t>
  </si>
  <si>
    <t>signal transduction activity or receptor binding;cytoskeletal activity</t>
  </si>
  <si>
    <t>PGAM5</t>
  </si>
  <si>
    <t>Q96HS1</t>
  </si>
  <si>
    <t xml:space="preserve">Serine/threonine-protein phosphatase PGAM5, mitochondrial </t>
  </si>
  <si>
    <t>TPM1</t>
  </si>
  <si>
    <t>P09493</t>
  </si>
  <si>
    <t xml:space="preserve">Tropomyosin alpha-1 chain </t>
  </si>
  <si>
    <t>Smooth Muscle Contraction; Striated Muscle Contraction</t>
  </si>
  <si>
    <t>TPM4</t>
  </si>
  <si>
    <t>P67936</t>
  </si>
  <si>
    <t xml:space="preserve">Tropomyosin alpha-4 chain </t>
  </si>
  <si>
    <t>RHOV GTPase cycle; Smooth Muscle Contraction; Striated Muscle Contraction; Signaling by ALK fusions and activated point mutants</t>
  </si>
  <si>
    <t>LDHA</t>
  </si>
  <si>
    <t>P00338</t>
  </si>
  <si>
    <t xml:space="preserve">L-lactate dehydrogenase A chain </t>
  </si>
  <si>
    <t>Pyruvate metabolism</t>
  </si>
  <si>
    <t>H2AC11; H2AC13; H2AC15; H2AC16; H2AC17</t>
  </si>
  <si>
    <t>P0C0S8</t>
  </si>
  <si>
    <t xml:space="preserve">Histone H2A type 1 </t>
  </si>
  <si>
    <t>RMTs methylate histone arginines; UCH proteinases; Ub-specific processing proteases; HATs acetylate histones; HCMV Early Events; HCMV Late Events; HDACs deacetylate histones; Metalloprotease DUBs</t>
  </si>
  <si>
    <t>H2AC12</t>
  </si>
  <si>
    <t>Q96KK5</t>
  </si>
  <si>
    <t xml:space="preserve">Histone H2A type 1-H </t>
  </si>
  <si>
    <t>TRIP13</t>
  </si>
  <si>
    <t>Q15645</t>
  </si>
  <si>
    <t xml:space="preserve">Pachytene checkpoint protein 2 homolog </t>
  </si>
  <si>
    <t>cell cycle OR cell proliferation;cell organization and biogenesis;DNA metabolism;RNA metabolism OR transcription;other metabolic processes;stress response;signal transduction;other biological processes</t>
  </si>
  <si>
    <t>H2AC14</t>
  </si>
  <si>
    <t>Q99878</t>
  </si>
  <si>
    <t xml:space="preserve">Histone H2A type 1-J </t>
  </si>
  <si>
    <t>H2AC18; H2AC19</t>
  </si>
  <si>
    <t>Q6FI13</t>
  </si>
  <si>
    <t xml:space="preserve">Histone H2A type 2-A </t>
  </si>
  <si>
    <t>RMTs methylate histone arginines; UCH proteinases; Ub-specific processing proteases; RUNX1 regulates transcription of genes involved in differentiation of HSCs; Condensation of Prophase Chromosomes; HATs acetylate histones; Amyloid fiber formation; HCMV Early Events; Deposition of new CENPA-containing nucleosomes at the centromere; Meiotic synapsis; HCMV Late Events; Transcriptional regulation by small RNAs; B-WICH complex positively regulates rRNA expression; Formation of the beta-catenin:TCF transactivating complex; Oxidative Stress Induced Senescence; HDACs deacetylate histones; NoRC negatively regulates rRNA expression; Activation of anterior HOX genes in hindbrain development during early embryogenesis; Estrogen-dependent gene expression; Pre-NOTCH Transcription and Translation; Senescence-Associated Secretory Phenotype (SASP); RUNX1 regulates genes involved in megakaryocyte differentiation and platelet function; RNA Polymerase I Promoter Escape; Meiotic recombination;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SIRT1 negatively regulates rRNA expression; PRC2 methylates histones and DNA; Assembly of the ORC complex at the origin of replication; Activated PKN1 stimulates transcription of AR (androgen receptor) regulated genes KLK2 and KLK3; Defective pyroptosis; Packaging Of Telomere Ends; DNA Damage/Telomere Stress Induced Senescence; ERCC6 (CSB) and EHMT2 (G9a) positively regulate rRNA expression; DNA methylation; RNA Polymerase I Promoter Opening; Transcriptional regulation of granulopoiesis; Metalloprotease DUBs</t>
  </si>
  <si>
    <t>H2AC20</t>
  </si>
  <si>
    <t>Q16777</t>
  </si>
  <si>
    <t xml:space="preserve">Histone H2A type 2-C </t>
  </si>
  <si>
    <t>BLMH</t>
  </si>
  <si>
    <t>Q13867</t>
  </si>
  <si>
    <t xml:space="preserve">Bleomycin hydrolase </t>
  </si>
  <si>
    <t>Antigen processing: Ubiquitination &amp; Proteasome degradation</t>
  </si>
  <si>
    <t>H2AC7</t>
  </si>
  <si>
    <t>P20671</t>
  </si>
  <si>
    <t xml:space="preserve">Histone H2A type 1-D </t>
  </si>
  <si>
    <t>TPM3</t>
  </si>
  <si>
    <t>P06753</t>
  </si>
  <si>
    <t xml:space="preserve">Tropomyosin alpha-3 chain </t>
  </si>
  <si>
    <t>Signaling by ALK fusions and activated point mutants; Striated Muscle Contraction; Smooth Muscle Contraction; RHOV GTPase cycle</t>
  </si>
  <si>
    <t>TXN</t>
  </si>
  <si>
    <t>P10599</t>
  </si>
  <si>
    <t xml:space="preserve">Thioredoxin </t>
  </si>
  <si>
    <t>Detoxification of Reactive Oxygen Species; Oxidative Stress Induced Senescence; TP53 Regulates Metabolic Genes; Interconversion of nucleotide di- and triphosphates; The NLRP3 inflammasome; Purinergic signaling in leishmaniasis infection; Regulation of FOXO transcriptional activity by acetylation; Protein repair</t>
  </si>
  <si>
    <t>H2AJ</t>
  </si>
  <si>
    <t>Q9BTM1</t>
  </si>
  <si>
    <t xml:space="preserve">Histone H2A.J </t>
  </si>
  <si>
    <t>RMTs methylate histone arginines; RUNX1 regulates transcription of genes involved in differentiation of HSCs; Condensation of Prophase Chromosomes; Deposition of new CENPA-containing nucleosomes at the centromere; Meiotic synapsis; Transcriptional regulation by small RNAs; B-WICH complex positively regulates rRNA expression; Formation of the beta-catenin:TCF transactivating complex; Oxidative Stress Induced Senescence; NoRC negatively regulates rRNA expression; Activation of anterior HOX genes in hindbrain development during early embryogenesis; Estrogen-dependent gene expression; Pre-NOTCH Transcription and Translation; Senescence-Associated Secretory Phenotype (SASP); RUNX1 regulates genes involved in megakaryocyte differentiation and platelet function; RNA Polymerase I Promoter Escape; Meiotic recombination;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SIRT1 negatively regulates rRNA expression; PRC2 methylates histones and DNA; Assembly of the ORC complex at the origin of replication; Activated PKN1 stimulates transcription of AR (androgen receptor) regulated genes KLK2 and KLK3; Defective pyroptosis; Packaging Of Telomere Ends; DNA Damage/Telomere Stress Induced Senescence; ERCC6 (CSB) and EHMT2 (G9a) positively regulate rRNA expression; DNA methylation; RNA Polymerase I Promoter Opening; Transcriptional regulation of granulopoiesis</t>
  </si>
  <si>
    <t>MYO1F</t>
  </si>
  <si>
    <t>O00160</t>
  </si>
  <si>
    <t xml:space="preserve">Unconventional myosin-If </t>
  </si>
  <si>
    <t>DBN1</t>
  </si>
  <si>
    <t>Q16643</t>
  </si>
  <si>
    <t xml:space="preserve">Drebrin </t>
  </si>
  <si>
    <t>RHOD GTPase cycle; RHOH GTPase cycle; RHOBTB2 GTPase cycle; RHOBTB1 GTPase cycle</t>
  </si>
  <si>
    <t>MYH10</t>
  </si>
  <si>
    <t>P35580</t>
  </si>
  <si>
    <t xml:space="preserve">Myosin-10 </t>
  </si>
  <si>
    <t>RHO GTPases activate CIT; EPHA-mediated growth cone collapse; Sema4D induced cell migration and growth-cone collapse; RHO GTPases activate PKNs; RHO GTPases Activate ROCKs; RHO GTPases activate PAKs</t>
  </si>
  <si>
    <t>MYO1E</t>
  </si>
  <si>
    <t>Q12965</t>
  </si>
  <si>
    <t xml:space="preserve">Unconventional myosin-Ie </t>
  </si>
  <si>
    <t>cell organization and biogenesis;other metabolic processes;transport;developmental processes;signal transduction;other biological processes</t>
  </si>
  <si>
    <t>UBTF</t>
  </si>
  <si>
    <t>P17480</t>
  </si>
  <si>
    <t xml:space="preserve">Nucleolar transcription factor 1 </t>
  </si>
  <si>
    <t>NoRC negatively regulates rRNA expression; RNA Polymerase I Promoter Escape; RNA Polymerase I Promoter Opening; RNA Polymerase I Transcription Initiation; RNA Polymerase I Transcription Termination</t>
  </si>
  <si>
    <t>UGDH</t>
  </si>
  <si>
    <t>O60701</t>
  </si>
  <si>
    <t xml:space="preserve">UDP-glucose 6-dehydrogenase </t>
  </si>
  <si>
    <t>cell organization and biogenesis;protein metabolism;other metabolic processes;developmental processes</t>
  </si>
  <si>
    <t>Formation of the active cofactor, UDP-glucuronate</t>
  </si>
  <si>
    <t>MYO1C</t>
  </si>
  <si>
    <t>O00159</t>
  </si>
  <si>
    <t xml:space="preserve">Unconventional myosin-Ic </t>
  </si>
  <si>
    <t>Regulation of actin dynamics for phagocytic cup formation; FCGR3A-mediated phagocytosis; Translocation of SLC2A4 (GLUT4) to the plasma membrane; Sensory processing of sound by inner hair cells of the cochlea; Sensory processing of sound by outer hair cells of the cochlea</t>
  </si>
  <si>
    <t>VAPB</t>
  </si>
  <si>
    <t>O95292</t>
  </si>
  <si>
    <t xml:space="preserve">Vesicle-associated membrane protein-associated protein B/C </t>
  </si>
  <si>
    <t>RHOA GTPase cycle; RHOC GTPase cycle; RHOG GTPase cycle; RAC2 GTPase cycle; RHOD GTPase cycle; Sphingolipid de novo biosynthesis</t>
  </si>
  <si>
    <t>VCP</t>
  </si>
  <si>
    <t>P55072</t>
  </si>
  <si>
    <t xml:space="preserve">Transitional endoplasmic reticulum ATPase </t>
  </si>
  <si>
    <t>non-structural extracellular;other membranes;cytosol;ER/Golgi;nucleus;other cytoplasmic organelle;other cell component</t>
  </si>
  <si>
    <t>Aggrephagy; ABC-family proteins mediated transport; Hedgehog ligand biogenesis; Hh mutants are degraded by ERAD; Defective CFTR causes cystic fibrosis; Neddylation; KEAP1-NFE2L2 pathway; Neutrophil degranulation; E3 ubiquitin ligases ubiquitinate target proteins; RHOH GTPase cycle; Ovarian tumor domain proteases; HSF1 activation; Josephin domain DUBs; Translesion Synthesis by POLH; N-glycan trimming in the ER and Calnexin/Calreticulin cycle; Protein methylation; Attachment and Entry; Attachment and Entry</t>
  </si>
  <si>
    <t>H3-3A; H3-3B</t>
  </si>
  <si>
    <t>P84243</t>
  </si>
  <si>
    <t xml:space="preserve">Histone H3.3 </t>
  </si>
  <si>
    <t>RUNX1 regulates transcription of genes involved in differentiation of HSCs; NoRC negatively regulates rRNA expression; B-WICH complex positively regulates rRNA expression; Amyloid fiber formation; Transcriptional regulation by small RNAs; Formation of the beta-catenin:TCF transactivating complex; Oxidative Stress Induced Senescence; Activation of anterior HOX genes in hindbrain development during early embryogenesis; Estrogen-dependent gene expression; Pre-NOTCH Transcription and Translation; Senescence-Associated Secretory Phenotype (SASP); RUNX1 regulates genes involved in megakaryocyte differentiation and platelet function; RNA Polymerase I Promoter Escape; Meiotic recombination; Inhibition of DNA recombination at telomere; SIRT1 negatively regulates rRNA expression; PRC2 methylates histones and DNA; Assembly of the ORC complex at the origin of replication; Activated PKN1 stimulates transcription of AR (androgen receptor) regulated genes KLK2 and KLK3; Defective pyroptosis; Condensation of Prophase Chromosomes; ERCC6 (CSB) and EHMT2 (G9a) positively regulate rRNA expression; DNA methylation; RNA Polymerase I Promoter Opening; Transcriptional regulation of granulopoiesis; Factors involved in megakaryocyte development and platelet production</t>
  </si>
  <si>
    <t>H3-4</t>
  </si>
  <si>
    <t>Q16695</t>
  </si>
  <si>
    <t xml:space="preserve">Histone H3.1t </t>
  </si>
  <si>
    <t>Recruitment and ATM-mediated phosphorylation of repair and signaling proteins at DNA double strand breaks; Meiotic synapsis; Formation of the beta-catenin:TCF transactivating complex; Processing of DNA double-strand break ends; G2/M DNA damage checkpoint; Meiotic recombination;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Packaging Of Telomere Ends; Condensation of Prophase Chromosomes; DNA Damage/Telomere Stress Induced Senescence; Nonhomologous End-Joining (NHEJ)</t>
  </si>
  <si>
    <t>H3C1; H3C10; H3C11; H3C12; H3C2; H3C3; H3C4; H3C6; H3C7; H3C8</t>
  </si>
  <si>
    <t>P68431</t>
  </si>
  <si>
    <t xml:space="preserve">Histone H3.1 </t>
  </si>
  <si>
    <t>HCMV Early Events; RUNX1 regulates transcription of genes involved in differentiation of HSCs; HDACs deacetylate histones; NoRC negatively regulates rRNA expression; B-WICH complex positively regulates rRNA expression; Amyloid fiber formation; HCMV Late Events; Transcriptional regulation by small RNAs; Formation of the beta-catenin:TCF transactivating complex; Oxidative Stress Induced Senescence; Activation of anterior HOX genes in hindbrain development during early embryogenesis; Estrogen-dependent gene expression; Pre-NOTCH Transcription and Translation; Senescence-Associated Secretory Phenotype (SASP); RUNX1 regulates genes involved in megakaryocyte differentiation and platelet function; HATs acetylate histones; RNA Polymerase I Promoter Escape; Meiotic recombination; SIRT1 negatively regulates rRNA expression; PRC2 methylates histones and DNA; Assembly of the ORC complex at the origin of replication; Activated PKN1 stimulates transcription of AR (androgen receptor) regulated genes KLK2 and KLK3; Defective pyroptosis; Condensation of Prophase Chromosomes; ERCC6 (CSB) and EHMT2 (G9a) positively regulate rRNA expression; DNA methylation; RNA Polymerase I Promoter Opening; Transcriptional regulation of granulopoiesis; Factors involved in megakaryocyte development and platelet production; RMTs methylate histone arginines; HDMs demethylate histones; PKMTs methylate histone lysines; Interleukin-7 signaling</t>
  </si>
  <si>
    <t>NME2P1</t>
  </si>
  <si>
    <t>O60361</t>
  </si>
  <si>
    <t xml:space="preserve">Putative nucleoside diphosphate kinase </t>
  </si>
  <si>
    <t>CSRP2</t>
  </si>
  <si>
    <t>Q16527</t>
  </si>
  <si>
    <t xml:space="preserve">Cysteine and glycine-rich protein 2 </t>
  </si>
  <si>
    <t>WDR1</t>
  </si>
  <si>
    <t>O75083</t>
  </si>
  <si>
    <t xml:space="preserve">WD repeat-containing protein 1 </t>
  </si>
  <si>
    <t>WDR77</t>
  </si>
  <si>
    <t>Q9BQA1</t>
  </si>
  <si>
    <t xml:space="preserve">Methylosome protein 50 </t>
  </si>
  <si>
    <t>snRNP Assembly; RMTs methylate histone arginines</t>
  </si>
  <si>
    <t>ARG1</t>
  </si>
  <si>
    <t>P05089</t>
  </si>
  <si>
    <t xml:space="preserve">Arginase-1 </t>
  </si>
  <si>
    <t>non-structural extracellular;other membranes;cytosol;mitochondrion;other cytoplasmic organelle;other cell component</t>
  </si>
  <si>
    <t>Neutrophil degranulation; Urea cycle</t>
  </si>
  <si>
    <t>XRCC5</t>
  </si>
  <si>
    <t>P13010</t>
  </si>
  <si>
    <t xml:space="preserve">X-ray repair cross-complementing protein 5 </t>
  </si>
  <si>
    <t>H3C13; H3C14; H3C15</t>
  </si>
  <si>
    <t>Q71DI3</t>
  </si>
  <si>
    <t xml:space="preserve">Histone H3.2 </t>
  </si>
  <si>
    <t>RMTs methylate histone arginines; RUNX1 regulates transcription of genes involved in differentiation of HSCs; Condensation of Prophase Chromosomes; HATs acetylate histones; Amyloid fiber formation; HCMV Early Events; HCMV Late Events; Transcriptional regulation by small RNAs; B-WICH complex positively regulates rRNA expression; Formation of the beta-catenin:TCF transactivating complex; Oxidative Stress Induced Senescence; HDACs deacetylate histones; NoRC negatively regulates rRNA expression; Activation of anterior HOX genes in hindbrain development during early embryogenesis; Estrogen-dependent gene expression; Pre-NOTCH Transcription and Translation; Senescence-Associated Secretory Phenotype (SASP); RUNX1 regulates genes involved in megakaryocyte differentiation and platelet function; RNA Polymerase I Promoter Escape; Meiotic recombination; SIRT1 negatively regulates rRNA expression; PRC2 methylates histones and DNA; Assembly of the ORC complex at the origin of replication; Activated PKN1 stimulates transcription of AR (androgen receptor) regulated genes KLK2 and KLK3; Defective pyroptosis; ERCC6 (CSB) and EHMT2 (G9a) positively regulate rRNA expression; DNA methylation; RNA Polymerase I Promoter Opening; Transcriptional regulation of granulopoiesis; Factors involved in megakaryocyte development and platelet production; Interleukin-7 signaling; PKMTs methylate histone lysines; HDMs demethylate histones</t>
  </si>
  <si>
    <t>H4-16; H4C1; H4C11; H4C12; H4C13; H4C14; H4C15; H4C2; H4C3; H4C4; H4C5; H4C6; H4C8; H4C9</t>
  </si>
  <si>
    <t>P62805</t>
  </si>
  <si>
    <t xml:space="preserve">Histone H4 </t>
  </si>
  <si>
    <t>HCMV Early Events; RUNX1 regulates transcription of genes involved in differentiation of HSCs; HDACs deacetylate histones; NoRC negatively regulates rRNA expression; Deposition of new CENPA-containing nucleosomes at the centromere; B-WICH complex positively regulates rRNA expression; Recruitment and ATM-mediated phosphorylation of repair and signaling proteins at DNA double strand breaks; Amyloid fiber formation; Meiotic synapsis; HCMV Late Events; Transcriptional regulation by small RNAs; Formation of the beta-catenin:TCF transactivating complex; Oxidative Stress Induced Senescence; Activation of anterior HOX genes in hindbrain development during early embryogenesis; Estrogen-dependent gene expression; Pre-NOTCH Transcription and Translation; Senescence-Associated Secretory Phenotype (SASP); RUNX1 regulates genes involved in megakaryocyte differentiation and platelet function; Processing of DNA double-strand break ends; G2/M DNA damage checkpoint; HATs acetylate histones; RNA Polymerase I Promoter Escape; Meiotic recombination;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SIRT1 negatively regulates rRNA expression; PRC2 methylates histones and DNA; Assembly of the ORC complex at the origin of replication; Activated PKN1 stimulates transcription of AR (androgen receptor) regulated genes KLK2 and KLK3; Defective pyroptosis; Packaging Of Telomere Ends; Condensation of Prophase Chromosomes; DNA Damage/Telomere Stress Induced Senescence; ERCC6 (CSB) and EHMT2 (G9a) positively regulate rRNA expression; DNA methylation; Nonhomologous End-Joining (NHEJ); RNA Polymerase I Promoter Opening; Transcriptional regulation of granulopoiesis; SUMOylation of chromatin organization proteins; RMTs methylate histone arginines; HDMs demethylate histones; PKMTs methylate histone lysines</t>
  </si>
  <si>
    <t>MYH9</t>
  </si>
  <si>
    <t>P35579</t>
  </si>
  <si>
    <t xml:space="preserve">Myosin-9 </t>
  </si>
  <si>
    <t>cell cycle OR cell proliferation;cell organization and biogenesis;protein metabolism;stress response;transport;developmental processes;signal transduction;other biological processes</t>
  </si>
  <si>
    <t>Regulation of actin dynamics for phagocytic cup formation; FCGR3A-mediated phagocytosis; Signaling by ALK fusions and activated point mutants; Translocation of SLC2A4 (GLUT4) to the plasma membrane; RHO GTPases activate PAKs; RHO GTPases activate PKNs; EPHA-mediated growth cone collapse; Sensory processing of sound by inner hair cells of the cochlea; Sensory processing of sound by outer hair cells of the cochlea; RHO GTPases activate CIT; Sema4D induced cell migration and growth-cone collapse; RHO GTPases Activate ROCKs; CD163 mediating an anti-inflammatory response</t>
  </si>
  <si>
    <t>RBM10</t>
  </si>
  <si>
    <t>P98175</t>
  </si>
  <si>
    <t xml:space="preserve">RNA-binding protein 10 </t>
  </si>
  <si>
    <t>YWHAQ</t>
  </si>
  <si>
    <t>P27348</t>
  </si>
  <si>
    <t xml:space="preserve">14-3-3 protein theta </t>
  </si>
  <si>
    <t>TP53 Regulates Metabolic Genes; Translocation of SLC2A4 (GLUT4) to the plasma membrane; Regulation of localization of FOXO transcription factors; Chk1/Chk2(Cds1) mediated inactivation of Cyclin B:Cdk1 complex; RHO GTPases activate PKNs; SARS-CoV-2 targets host intracellular signalling and regulatory pathways; Activation of BAD and translocation to mitochondria</t>
  </si>
  <si>
    <t>PPM1B</t>
  </si>
  <si>
    <t>O75688</t>
  </si>
  <si>
    <t xml:space="preserve">Protein phosphatase 1B </t>
  </si>
  <si>
    <t>ISG15 antiviral mechanism; ALK mutants bind TKIs; Signaling by ALK fusions and activated point mutants</t>
  </si>
  <si>
    <t>EIF4B</t>
  </si>
  <si>
    <t>P23588</t>
  </si>
  <si>
    <t xml:space="preserve">Eukaryotic translation initiation factor 4B </t>
  </si>
  <si>
    <t>L13a-mediated translational silencing of Ceruloplasmin expression; Translation initiation complex formation; Ribosomal scanning and start codon recognition; GTP hydrolysis and joining of the 60S ribosomal subunit; Deadenylation of mRNA; mTORC1-mediated signalling</t>
  </si>
  <si>
    <t xml:space="preserve"> </t>
  </si>
  <si>
    <t>Abundance: F19: Light, Sample, 1, Mock</t>
  </si>
  <si>
    <t>Abundance: F20: Medium, Sample, 2,  Mock</t>
  </si>
  <si>
    <t>Abundance: F21: Heavy, Sample, 3, Mock</t>
  </si>
  <si>
    <t>Abundance: F19: Medium, Sample, 1, DMSO</t>
  </si>
  <si>
    <t>Abundance: F20: Heavy, Sample, 2,  DMSO</t>
  </si>
  <si>
    <t>Abundance: F21: Light, Sample, 3, DMSO</t>
  </si>
  <si>
    <t>Abundance: F19: Heavy, Sample, 1,  CCCP</t>
  </si>
  <si>
    <t>Abundance: F20: Light, Sample, 2, CCCP</t>
  </si>
  <si>
    <t>Abundance: F21: Medium, Sample, 3,  CCCP</t>
  </si>
  <si>
    <t>Abundance</t>
  </si>
  <si>
    <t>Normalization</t>
  </si>
  <si>
    <t>Faktor</t>
  </si>
  <si>
    <t>1.</t>
  </si>
  <si>
    <t xml:space="preserve">2. </t>
  </si>
  <si>
    <t>3.</t>
  </si>
  <si>
    <t xml:space="preserve">4. </t>
  </si>
  <si>
    <t>5.</t>
  </si>
  <si>
    <t>AAs</t>
  </si>
  <si>
    <t>Abundance: F21: Heavy, Sample, 3,  Mock</t>
  </si>
  <si>
    <t>Abundance: F19: Medium, Sample, 1,  DMSO</t>
  </si>
  <si>
    <t>Abundance: F21: Light, Sample, DMSO</t>
  </si>
  <si>
    <t>Abundance: F20: Light, Sample, 2,  CCCP</t>
  </si>
  <si>
    <t>Abundance: F21: Medium, Sample, 3, CCCP</t>
  </si>
  <si>
    <t>MW ,kDa</t>
  </si>
  <si>
    <t>log2 Ratio CCCP/DMSO</t>
  </si>
  <si>
    <t>minus log pValue</t>
  </si>
  <si>
    <t>Abundance Ratio: CCCP / Mock</t>
  </si>
  <si>
    <t>minus logpValue</t>
  </si>
  <si>
    <t>Abundance Ratio: Mock / DMSO</t>
  </si>
  <si>
    <t>Abundance Ratio: CCCP / DMSO</t>
  </si>
  <si>
    <t>Brief summary of the calculation of the data presented in the dissertation</t>
  </si>
  <si>
    <t>Proteins defined as contaminants (keratin or other species) were excluded for further calculation</t>
  </si>
  <si>
    <t>Samples that had an abundance of 0 in each category and were only found in MS1 were not considered for further calculation</t>
  </si>
  <si>
    <t>Samples were normalized with the respective abundance of Pink1. See table</t>
  </si>
  <si>
    <t>Normalization factors</t>
  </si>
  <si>
    <t>Mock samples were subtracted from the corresponding sample (F19-F19) "normalized against Pink II"</t>
  </si>
  <si>
    <t>Negative values after mock subtraction were set to 80000 (DMSO) and 25000 (CCCP) in order to be able to carry out further calculations (minimum abundance)</t>
  </si>
  <si>
    <t>Sheet 2: Normalized without histones</t>
  </si>
  <si>
    <t>Normalized data without the protein group "Histones".</t>
  </si>
  <si>
    <t>Sheet 3: Normalized results</t>
  </si>
  <si>
    <t>Results generated according to the description listed above.</t>
  </si>
  <si>
    <t>Sheet 4: DMSO only</t>
  </si>
  <si>
    <t>Protein group for which only one abundance was measured in the DMSO condition.</t>
  </si>
  <si>
    <t>Sheet 5: CCCP only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</si>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</sst>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  <fill>
      <patternFill patternType="solid">
        <fgColor rgb="FFDDEBF7"/>
        <bgColor indexed="64"/>
      </patternFill>
    </fill>
    <fill>
      <patternFill patternType="solid">
        <fgColor rgb="FFA7CD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</borders>
  <cellStyleXfs count="2">
    <xf numFmtId="0" fontId="0" fillId="0" borderId="0"/>
    <xf numFmtId="0" fontId="1" fillId="0" borderId="0" applyNumberFormat="0" applyFont="0" applyFill="0"/>
  </cellStyleXfs>
  <cellXfs count="51">
    <xf numFmtId="0" fontId="0" fillId="0" borderId="0" xfId="0"/>
    <xf numFmtId="0" fontId="2" fillId="2" borderId="1" xfId="1" applyFont="1" applyFill="1" applyBorder="1" applyAlignment="1">
      <alignment vertical="top" wrapText="1"/>
    </xf>
    <xf numFmtId="164" fontId="2" fillId="2" borderId="1" xfId="1" applyNumberFormat="1" applyFont="1" applyFill="1" applyBorder="1" applyAlignment="1">
      <alignment vertical="top" wrapText="1"/>
    </xf>
    <xf numFmtId="2" fontId="2" fillId="3" borderId="2" xfId="1" applyNumberFormat="1" applyFont="1" applyFill="1" applyBorder="1"/>
    <xf numFmtId="2" fontId="4" fillId="3" borderId="2" xfId="1" applyNumberFormat="1" applyFont="1" applyFill="1" applyBorder="1"/>
    <xf numFmtId="0" fontId="0" fillId="0" borderId="0" xfId="0" applyFill="1"/>
    <xf numFmtId="0" fontId="1" fillId="0" borderId="3" xfId="1" applyNumberFormat="1" applyFill="1" applyBorder="1"/>
    <xf numFmtId="2" fontId="2" fillId="0" borderId="0" xfId="1" applyNumberFormat="1" applyFont="1" applyFill="1"/>
    <xf numFmtId="2" fontId="1" fillId="0" borderId="3" xfId="1" applyNumberFormat="1" applyFill="1" applyBorder="1"/>
    <xf numFmtId="164" fontId="1" fillId="0" borderId="3" xfId="1" applyNumberFormat="1" applyFill="1" applyBorder="1"/>
    <xf numFmtId="2" fontId="1" fillId="3" borderId="3" xfId="1" applyNumberFormat="1" applyFill="1" applyBorder="1"/>
    <xf numFmtId="0" fontId="5" fillId="0" borderId="0" xfId="0" applyFont="1"/>
    <xf numFmtId="0" fontId="2" fillId="0" borderId="1" xfId="1" applyFont="1" applyFill="1" applyBorder="1" applyAlignment="1">
      <alignment vertical="top" wrapText="1"/>
    </xf>
    <xf numFmtId="0" fontId="1" fillId="0" borderId="2" xfId="1" applyFill="1" applyBorder="1"/>
    <xf numFmtId="0" fontId="6" fillId="0" borderId="0" xfId="0" applyFont="1"/>
    <xf numFmtId="2" fontId="0" fillId="0" borderId="0" xfId="0" applyNumberFormat="1"/>
    <xf numFmtId="2" fontId="1" fillId="3" borderId="2" xfId="1" applyNumberFormat="1" applyFill="1" applyBorder="1"/>
    <xf numFmtId="2" fontId="3" fillId="3" borderId="2" xfId="1" applyNumberFormat="1" applyFont="1" applyFill="1" applyBorder="1"/>
    <xf numFmtId="2" fontId="2" fillId="4" borderId="2" xfId="1" applyNumberFormat="1" applyFont="1" applyFill="1" applyBorder="1"/>
    <xf numFmtId="0" fontId="0" fillId="4" borderId="0" xfId="0" applyFill="1"/>
    <xf numFmtId="0" fontId="7" fillId="0" borderId="0" xfId="0" applyFont="1"/>
    <xf numFmtId="2" fontId="7" fillId="0" borderId="0" xfId="0" applyNumberFormat="1" applyFont="1"/>
    <xf numFmtId="2" fontId="4" fillId="4" borderId="2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/>
    <xf numFmtId="11" fontId="7" fillId="0" borderId="0" xfId="0" applyNumberFormat="1" applyFont="1" applyFill="1"/>
    <xf numFmtId="164" fontId="3" fillId="0" borderId="3" xfId="1" applyNumberFormat="1" applyFont="1" applyFill="1" applyBorder="1"/>
    <xf numFmtId="2" fontId="1" fillId="4" borderId="2" xfId="1" applyNumberFormat="1" applyFill="1" applyBorder="1"/>
    <xf numFmtId="2" fontId="3" fillId="4" borderId="2" xfId="1" applyNumberFormat="1" applyFont="1" applyFill="1" applyBorder="1"/>
    <xf numFmtId="2" fontId="0" fillId="4" borderId="0" xfId="0" applyNumberFormat="1" applyFill="1"/>
    <xf numFmtId="2" fontId="7" fillId="4" borderId="0" xfId="0" applyNumberFormat="1" applyFont="1" applyFill="1"/>
    <xf numFmtId="0" fontId="7" fillId="4" borderId="0" xfId="0" applyFont="1" applyFill="1"/>
    <xf numFmtId="2" fontId="2" fillId="5" borderId="1" xfId="1" applyNumberFormat="1" applyFont="1" applyFill="1" applyBorder="1" applyAlignment="1">
      <alignment vertical="top" wrapText="1"/>
    </xf>
    <xf numFmtId="2" fontId="4" fillId="5" borderId="1" xfId="1" applyNumberFormat="1" applyFont="1" applyFill="1" applyBorder="1" applyAlignment="1">
      <alignment vertical="top" wrapText="1"/>
    </xf>
    <xf numFmtId="2" fontId="2" fillId="5" borderId="0" xfId="1" applyNumberFormat="1" applyFont="1" applyFill="1" applyAlignment="1">
      <alignment vertical="top" wrapText="1"/>
    </xf>
    <xf numFmtId="0" fontId="0" fillId="5" borderId="0" xfId="0" applyFill="1"/>
    <xf numFmtId="2" fontId="0" fillId="5" borderId="0" xfId="0" applyNumberFormat="1" applyFill="1"/>
    <xf numFmtId="2" fontId="3" fillId="3" borderId="3" xfId="1" applyNumberFormat="1" applyFont="1" applyFill="1" applyBorder="1"/>
    <xf numFmtId="164" fontId="2" fillId="5" borderId="1" xfId="1" applyNumberFormat="1" applyFont="1" applyFill="1" applyBorder="1" applyAlignment="1">
      <alignment vertical="top" wrapText="1"/>
    </xf>
    <xf numFmtId="2" fontId="0" fillId="0" borderId="0" xfId="0" applyNumberFormat="1" applyFill="1"/>
    <xf numFmtId="2" fontId="7" fillId="0" borderId="0" xfId="0" applyNumberFormat="1" applyFont="1" applyFill="1"/>
    <xf numFmtId="2" fontId="9" fillId="5" borderId="1" xfId="1" applyNumberFormat="1" applyFont="1" applyFill="1" applyBorder="1" applyAlignment="1">
      <alignment vertical="top" wrapText="1"/>
    </xf>
    <xf numFmtId="2" fontId="10" fillId="3" borderId="2" xfId="1" applyNumberFormat="1" applyFont="1" applyFill="1" applyBorder="1"/>
    <xf numFmtId="2" fontId="10" fillId="4" borderId="2" xfId="1" applyNumberFormat="1" applyFont="1" applyFill="1" applyBorder="1"/>
    <xf numFmtId="2" fontId="10" fillId="3" borderId="3" xfId="1" applyNumberFormat="1" applyFont="1" applyFill="1" applyBorder="1"/>
    <xf numFmtId="2" fontId="8" fillId="0" borderId="0" xfId="0" applyNumberFormat="1" applyFont="1" applyFill="1"/>
    <xf numFmtId="2" fontId="10" fillId="0" borderId="3" xfId="1" applyNumberFormat="1" applyFont="1" applyFill="1" applyBorder="1"/>
    <xf numFmtId="2" fontId="8" fillId="0" borderId="0" xfId="0" applyNumberFormat="1" applyFont="1"/>
    <xf numFmtId="0" fontId="1" fillId="4" borderId="2" xfId="1" applyFill="1" applyBorder="1"/>
    <xf numFmtId="2" fontId="1" fillId="3" borderId="0" xfId="1" applyNumberFormat="1" applyFill="1" applyBorder="1"/>
    <xf numFmtId="2" fontId="2" fillId="3" borderId="0" xfId="1" applyNumberFormat="1" applyFont="1" applyFill="1" applyBorder="1"/>
  </cellXfs>
  <cellStyles count="2">
    <cellStyle name="Standard" xfId="0" builtinId="0"/>
    <cellStyle name="Standard 2" xfId="1" xr:uid="{226CA279-3FF9-4C4B-A228-7F96A5ABF99F}"/>
  </cellStyles>
  <dxfs count="0"/>
  <tableStyles count="0" defaultTableStyle="TableStyleMedium2" defaultPivotStyle="PivotStyleLight16"/>
  <colors>
    <mruColors>
      <color rgb="FFDDEBF7"/>
      <color rgb="FFA7CD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50308-B3BD-452C-A018-26F22625B0B6}">
  <dimension ref="A1:Q26"/>
  <sheetViews>
    <sheetView topLeftCell="A14" zoomScale="110" zoomScaleNormal="110" workbookViewId="0">
      <selection activeCell="B28" sqref="B28"/>
    </sheetView>
  </sheetViews>
  <sheetFormatPr baseColWidth="10" defaultRowHeight="14.35" x14ac:dyDescent="0.5"/>
  <cols>
    <col min="5" max="7" width="10.87890625" bestFit="1" customWidth="1"/>
    <col min="8" max="8" width="11.234375" bestFit="1" customWidth="1"/>
    <col min="9" max="9" width="12.29296875" bestFit="1" customWidth="1"/>
    <col min="10" max="10" width="11.234375" bestFit="1" customWidth="1"/>
    <col min="11" max="11" width="12.29296875" bestFit="1" customWidth="1"/>
    <col min="12" max="12" width="12.234375" bestFit="1" customWidth="1"/>
    <col min="13" max="13" width="11.234375" bestFit="1" customWidth="1"/>
  </cols>
  <sheetData>
    <row r="1" spans="1:17" ht="20.7" x14ac:dyDescent="0.7">
      <c r="A1" s="14" t="s">
        <v>3026</v>
      </c>
    </row>
    <row r="3" spans="1:17" x14ac:dyDescent="0.5">
      <c r="A3" s="11" t="s">
        <v>3008</v>
      </c>
      <c r="B3" t="s">
        <v>3027</v>
      </c>
    </row>
    <row r="4" spans="1:17" x14ac:dyDescent="0.5">
      <c r="A4" s="11" t="s">
        <v>3009</v>
      </c>
      <c r="B4" t="s">
        <v>3028</v>
      </c>
    </row>
    <row r="5" spans="1:17" x14ac:dyDescent="0.5">
      <c r="A5" s="11" t="s">
        <v>3010</v>
      </c>
      <c r="B5" t="s">
        <v>3029</v>
      </c>
      <c r="P5" s="12"/>
      <c r="Q5" s="12"/>
    </row>
    <row r="6" spans="1:17" x14ac:dyDescent="0.5">
      <c r="P6" s="13"/>
      <c r="Q6" s="13"/>
    </row>
    <row r="7" spans="1:17" x14ac:dyDescent="0.5">
      <c r="B7" s="11" t="s">
        <v>3030</v>
      </c>
    </row>
    <row r="8" spans="1:17" ht="71.7" x14ac:dyDescent="0.5">
      <c r="B8" s="12"/>
      <c r="C8" s="12"/>
      <c r="D8" s="1" t="s">
        <v>0</v>
      </c>
      <c r="E8" s="2" t="s">
        <v>2996</v>
      </c>
      <c r="F8" s="2" t="s">
        <v>2997</v>
      </c>
      <c r="G8" s="2" t="s">
        <v>2998</v>
      </c>
      <c r="H8" s="38" t="s">
        <v>2999</v>
      </c>
      <c r="I8" s="38" t="s">
        <v>3000</v>
      </c>
      <c r="J8" s="38" t="s">
        <v>3001</v>
      </c>
      <c r="K8" s="38" t="s">
        <v>3002</v>
      </c>
      <c r="L8" s="38" t="s">
        <v>3003</v>
      </c>
      <c r="M8" s="38" t="s">
        <v>3004</v>
      </c>
    </row>
    <row r="9" spans="1:17" x14ac:dyDescent="0.5">
      <c r="B9" s="13"/>
      <c r="C9" s="13" t="s">
        <v>3005</v>
      </c>
      <c r="D9" s="48" t="s">
        <v>1</v>
      </c>
      <c r="E9" s="27">
        <v>2485496.28125</v>
      </c>
      <c r="F9" s="18">
        <v>3860796.5</v>
      </c>
      <c r="G9" s="27">
        <v>2681618.5625</v>
      </c>
      <c r="H9" s="27">
        <v>20996801</v>
      </c>
      <c r="I9" s="18">
        <v>111625646</v>
      </c>
      <c r="J9" s="27">
        <v>31945788.375</v>
      </c>
      <c r="K9" s="18">
        <v>213641850.25</v>
      </c>
      <c r="L9" s="27">
        <v>175218289</v>
      </c>
      <c r="M9" s="27">
        <v>19693606</v>
      </c>
    </row>
    <row r="10" spans="1:17" x14ac:dyDescent="0.5">
      <c r="C10" t="s">
        <v>3006</v>
      </c>
      <c r="D10" s="19" t="s">
        <v>3007</v>
      </c>
      <c r="E10" s="29">
        <v>1.5533302258888664</v>
      </c>
      <c r="F10" s="29">
        <v>1</v>
      </c>
      <c r="G10" s="29">
        <v>1.4397261989418377</v>
      </c>
      <c r="H10" s="29">
        <v>5.3163168046408593</v>
      </c>
      <c r="I10" s="29">
        <v>1</v>
      </c>
      <c r="J10" s="29">
        <v>3.4942210437778876</v>
      </c>
      <c r="K10" s="29">
        <v>1</v>
      </c>
      <c r="L10" s="29">
        <v>1.2192896727236049</v>
      </c>
      <c r="M10" s="29">
        <v>10.848284983968908</v>
      </c>
    </row>
    <row r="12" spans="1:17" x14ac:dyDescent="0.5">
      <c r="A12" s="11" t="s">
        <v>3011</v>
      </c>
      <c r="B12" t="s">
        <v>3031</v>
      </c>
    </row>
    <row r="13" spans="1:17" x14ac:dyDescent="0.5">
      <c r="A13" s="11" t="s">
        <v>3012</v>
      </c>
      <c r="B13" t="s">
        <v>3032</v>
      </c>
    </row>
    <row r="14" spans="1:17" x14ac:dyDescent="0.5">
      <c r="A14" s="12"/>
      <c r="N14" s="12"/>
      <c r="O14" s="12"/>
    </row>
    <row r="15" spans="1:17" x14ac:dyDescent="0.5">
      <c r="A15" s="13"/>
      <c r="N15" s="13"/>
      <c r="O15" s="13"/>
    </row>
    <row r="16" spans="1:17" x14ac:dyDescent="0.5">
      <c r="A16" t="s">
        <v>3033</v>
      </c>
    </row>
    <row r="17" spans="1:1" x14ac:dyDescent="0.5">
      <c r="A17" t="s">
        <v>3034</v>
      </c>
    </row>
    <row r="19" spans="1:1" x14ac:dyDescent="0.5">
      <c r="A19" t="s">
        <v>3035</v>
      </c>
    </row>
    <row r="20" spans="1:1" x14ac:dyDescent="0.5">
      <c r="A20" t="s">
        <v>3036</v>
      </c>
    </row>
    <row r="22" spans="1:1" x14ac:dyDescent="0.5">
      <c r="A22" t="s">
        <v>3037</v>
      </c>
    </row>
    <row r="23" spans="1:1" x14ac:dyDescent="0.5">
      <c r="A23" t="s">
        <v>3038</v>
      </c>
    </row>
    <row r="25" spans="1:1" x14ac:dyDescent="0.5">
      <c r="A25" t="s">
        <v>3039</v>
      </c>
    </row>
    <row r="26" spans="1:1" x14ac:dyDescent="0.5">
      <c r="A26" t="s">
        <v>3038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0DC64-5856-402C-AE47-E87A61C3B9FB}">
  <dimension ref="A1:AG533"/>
  <sheetViews>
    <sheetView tabSelected="1" topLeftCell="J1" workbookViewId="0">
      <pane ySplit="1" topLeftCell="A511" activePane="bottomLeft" state="frozen"/>
      <selection activeCell="F1" sqref="F1"/>
      <selection pane="bottomLeft" activeCell="Q518" sqref="Q518"/>
    </sheetView>
  </sheetViews>
  <sheetFormatPr baseColWidth="10" defaultRowHeight="14.35" x14ac:dyDescent="0.5"/>
  <cols>
    <col min="1" max="2" width="10.8203125" style="15"/>
    <col min="3" max="3" width="14.3515625" style="15" customWidth="1"/>
    <col min="4" max="12" width="14.234375" style="15" bestFit="1" customWidth="1"/>
    <col min="13" max="14" width="11" style="15" bestFit="1" customWidth="1"/>
    <col min="15" max="16" width="14.234375" style="15" bestFit="1" customWidth="1"/>
    <col min="17" max="17" width="14.8203125" style="15" bestFit="1" customWidth="1"/>
    <col min="18" max="18" width="14.29296875" style="21" bestFit="1" customWidth="1"/>
    <col min="19" max="19" width="13.8203125" style="15" bestFit="1" customWidth="1"/>
    <col min="20" max="20" width="15.87890625" style="15" bestFit="1" customWidth="1"/>
    <col min="21" max="21" width="13.234375" style="15" bestFit="1" customWidth="1"/>
    <col min="22" max="22" width="14.234375" style="47" bestFit="1" customWidth="1"/>
    <col min="23" max="23" width="11.05859375" style="15" bestFit="1" customWidth="1"/>
    <col min="24" max="28" width="11" style="15" bestFit="1" customWidth="1"/>
    <col min="29" max="16384" width="10.8203125" style="15"/>
  </cols>
  <sheetData>
    <row r="1" spans="1:33" s="36" customFormat="1" ht="57.35" x14ac:dyDescent="0.5">
      <c r="A1" s="32" t="s">
        <v>0</v>
      </c>
      <c r="B1" s="32" t="s">
        <v>2</v>
      </c>
      <c r="C1" s="32" t="s">
        <v>3</v>
      </c>
      <c r="D1" s="32" t="s">
        <v>2996</v>
      </c>
      <c r="E1" s="32" t="s">
        <v>2997</v>
      </c>
      <c r="F1" s="32" t="s">
        <v>3014</v>
      </c>
      <c r="G1" s="32" t="s">
        <v>3015</v>
      </c>
      <c r="H1" s="32" t="s">
        <v>3000</v>
      </c>
      <c r="I1" s="32" t="s">
        <v>3016</v>
      </c>
      <c r="J1" s="32" t="s">
        <v>3002</v>
      </c>
      <c r="K1" s="32" t="s">
        <v>3017</v>
      </c>
      <c r="L1" s="32" t="s">
        <v>3018</v>
      </c>
      <c r="M1" s="32" t="s">
        <v>3013</v>
      </c>
      <c r="N1" s="32" t="s">
        <v>3019</v>
      </c>
      <c r="O1" s="32" t="s">
        <v>15</v>
      </c>
      <c r="P1" s="32" t="s">
        <v>16</v>
      </c>
      <c r="Q1" s="32" t="s">
        <v>17</v>
      </c>
      <c r="R1" s="33" t="s">
        <v>18</v>
      </c>
      <c r="S1" s="32" t="s">
        <v>19</v>
      </c>
      <c r="T1" s="32" t="s">
        <v>20</v>
      </c>
      <c r="U1" s="32" t="s">
        <v>21</v>
      </c>
      <c r="V1" s="41" t="s">
        <v>22</v>
      </c>
      <c r="W1" s="32" t="s">
        <v>23</v>
      </c>
      <c r="X1" s="32" t="s">
        <v>24</v>
      </c>
      <c r="Y1" s="32" t="s">
        <v>25</v>
      </c>
      <c r="Z1" s="32" t="s">
        <v>3020</v>
      </c>
      <c r="AA1" s="32" t="s">
        <v>27</v>
      </c>
      <c r="AB1" s="32" t="s">
        <v>3021</v>
      </c>
      <c r="AC1" s="32" t="s">
        <v>29</v>
      </c>
      <c r="AD1" s="32" t="s">
        <v>30</v>
      </c>
      <c r="AE1" s="32" t="s">
        <v>31</v>
      </c>
      <c r="AF1" s="32" t="s">
        <v>33</v>
      </c>
      <c r="AG1" s="34" t="s">
        <v>37</v>
      </c>
    </row>
    <row r="2" spans="1:33" x14ac:dyDescent="0.5">
      <c r="A2" s="16" t="s">
        <v>2198</v>
      </c>
      <c r="B2" s="16" t="s">
        <v>2199</v>
      </c>
      <c r="C2" s="16" t="s">
        <v>2200</v>
      </c>
      <c r="D2" s="16">
        <v>500882.125</v>
      </c>
      <c r="E2" s="16">
        <v>728522.25</v>
      </c>
      <c r="F2" s="16" t="s">
        <v>3040</v>
      </c>
      <c r="G2" s="16">
        <v>1721896.125</v>
      </c>
      <c r="H2" s="16">
        <v>15534454</v>
      </c>
      <c r="I2" s="16" t="s">
        <v>3040</v>
      </c>
      <c r="J2" s="16">
        <v>1428579.625</v>
      </c>
      <c r="K2" s="16" t="s">
        <v>3040</v>
      </c>
      <c r="L2" s="16">
        <v>404622.53125</v>
      </c>
      <c r="M2" s="16">
        <v>363</v>
      </c>
      <c r="N2" s="16">
        <v>39.700000000000003</v>
      </c>
      <c r="O2" s="16" t="e">
        <f>(I2-F2)*3.72</f>
        <v>#VALUE!</v>
      </c>
      <c r="P2" s="16">
        <f>(G2-D2)*5.89</f>
        <v>7191772.46</v>
      </c>
      <c r="Q2" s="16" t="e">
        <f>(H2-F2)*1</f>
        <v>#VALUE!</v>
      </c>
      <c r="R2" s="17" t="e">
        <f>MEDIAN(O2:Q2)</f>
        <v>#VALUE!</v>
      </c>
      <c r="S2" s="16" t="e">
        <f>(K2-E2)*1.23</f>
        <v>#VALUE!</v>
      </c>
      <c r="T2" s="16" t="e">
        <f>(L2-F2)*12.4</f>
        <v>#VALUE!</v>
      </c>
      <c r="U2" s="16">
        <f>(J2-D2)*1</f>
        <v>927697.5</v>
      </c>
      <c r="V2" s="42" t="e">
        <f>MEDIAN(S2:U2)</f>
        <v>#VALUE!</v>
      </c>
      <c r="W2" s="16" t="e">
        <f>LOG(R2,2)</f>
        <v>#VALUE!</v>
      </c>
      <c r="X2" s="16" t="e">
        <f>LOG(V2,2)</f>
        <v>#VALUE!</v>
      </c>
      <c r="Y2" s="3" t="e">
        <f>V2/R2</f>
        <v>#VALUE!</v>
      </c>
      <c r="Z2" s="3" t="e">
        <f>LOG(Y2,2)</f>
        <v>#VALUE!</v>
      </c>
      <c r="AA2" s="3" t="e">
        <f>TTEST(O2:Q2,S2:U2,2,1)</f>
        <v>#VALUE!</v>
      </c>
      <c r="AB2" s="3" t="e">
        <f>-LOG(AA2)</f>
        <v>#VALUE!</v>
      </c>
      <c r="AC2" s="16" t="s">
        <v>677</v>
      </c>
      <c r="AD2" s="16" t="s">
        <v>311</v>
      </c>
      <c r="AE2" s="16" t="s">
        <v>60</v>
      </c>
      <c r="AF2" s="16" t="s">
        <v>2201</v>
      </c>
      <c r="AG2" s="15" t="s">
        <v>45</v>
      </c>
    </row>
    <row r="3" spans="1:33" x14ac:dyDescent="0.5">
      <c r="A3" s="16" t="s">
        <v>2220</v>
      </c>
      <c r="B3" s="16" t="s">
        <v>2221</v>
      </c>
      <c r="C3" s="16" t="s">
        <v>2222</v>
      </c>
      <c r="D3" s="16">
        <v>3211916</v>
      </c>
      <c r="E3" s="16">
        <v>1340072.75</v>
      </c>
      <c r="F3" s="16" t="s">
        <v>3040</v>
      </c>
      <c r="G3" s="16">
        <v>5643695</v>
      </c>
      <c r="H3" s="16">
        <v>3440867.75</v>
      </c>
      <c r="I3" s="16">
        <v>11058451</v>
      </c>
      <c r="J3" s="16">
        <v>1616025.5</v>
      </c>
      <c r="K3" s="16">
        <v>2739017.875</v>
      </c>
      <c r="L3" s="16">
        <v>412957.65625</v>
      </c>
      <c r="M3" s="16">
        <v>2058</v>
      </c>
      <c r="N3" s="16">
        <v>237.2</v>
      </c>
      <c r="O3" s="16" t="e">
        <f>(I3-F3)*3.72</f>
        <v>#VALUE!</v>
      </c>
      <c r="P3" s="16">
        <f>(G3-D3)*5.89</f>
        <v>14323178.309999999</v>
      </c>
      <c r="Q3" s="16" t="e">
        <f>(H3-F3)*1</f>
        <v>#VALUE!</v>
      </c>
      <c r="R3" s="17" t="e">
        <f>MEDIAN(O3:Q3)</f>
        <v>#VALUE!</v>
      </c>
      <c r="S3" s="16">
        <f>(K3-E3)*1.23</f>
        <v>1720702.5037499999</v>
      </c>
      <c r="T3" s="16" t="e">
        <f>(L3-F3)*12.4</f>
        <v>#VALUE!</v>
      </c>
      <c r="U3" s="16">
        <f>(J3-D3)*1</f>
        <v>-1595890.5</v>
      </c>
      <c r="V3" s="42" t="e">
        <f>MEDIAN(S3:U3)</f>
        <v>#VALUE!</v>
      </c>
      <c r="W3" s="16" t="e">
        <f>LOG(R3,2)</f>
        <v>#VALUE!</v>
      </c>
      <c r="X3" s="16" t="e">
        <f>LOG(V3,2)</f>
        <v>#VALUE!</v>
      </c>
      <c r="Y3" s="3" t="e">
        <f>V3/R3</f>
        <v>#VALUE!</v>
      </c>
      <c r="Z3" s="3" t="e">
        <f>LOG(Y3,2)</f>
        <v>#VALUE!</v>
      </c>
      <c r="AA3" s="3" t="e">
        <f>TTEST(O3:Q3,S3:U3,2,1)</f>
        <v>#VALUE!</v>
      </c>
      <c r="AB3" s="3" t="e">
        <f>-LOG(AA3)</f>
        <v>#VALUE!</v>
      </c>
      <c r="AC3" s="16" t="s">
        <v>472</v>
      </c>
      <c r="AD3" s="16" t="s">
        <v>395</v>
      </c>
      <c r="AE3" s="16" t="s">
        <v>80</v>
      </c>
      <c r="AF3" s="16" t="s">
        <v>2223</v>
      </c>
      <c r="AG3" s="15" t="s">
        <v>62</v>
      </c>
    </row>
    <row r="4" spans="1:33" x14ac:dyDescent="0.5">
      <c r="A4" s="16" t="s">
        <v>2402</v>
      </c>
      <c r="B4" s="16" t="s">
        <v>2403</v>
      </c>
      <c r="C4" s="16" t="s">
        <v>2404</v>
      </c>
      <c r="D4" s="16">
        <v>2192124.15625</v>
      </c>
      <c r="E4" s="16">
        <v>404889.65625</v>
      </c>
      <c r="F4" s="16">
        <v>321744.28125</v>
      </c>
      <c r="G4" s="16">
        <v>2673051</v>
      </c>
      <c r="H4" s="16">
        <v>1456264.375</v>
      </c>
      <c r="I4" s="16">
        <v>5749097.625</v>
      </c>
      <c r="J4" s="16">
        <v>895733.5</v>
      </c>
      <c r="K4" s="16">
        <v>480701.875</v>
      </c>
      <c r="L4" s="16">
        <v>433834.34375</v>
      </c>
      <c r="M4" s="16">
        <v>747</v>
      </c>
      <c r="N4" s="16">
        <v>85.1</v>
      </c>
      <c r="O4" s="16">
        <f>(I4-F4)*3.72</f>
        <v>20189754.438750003</v>
      </c>
      <c r="P4" s="16">
        <f>(G4-D4)*5.89</f>
        <v>2832659.1096874997</v>
      </c>
      <c r="Q4" s="16">
        <f>(H4-F4)*1</f>
        <v>1134520.09375</v>
      </c>
      <c r="R4" s="17">
        <f>MEDIAN(O4:Q4)</f>
        <v>2832659.1096874997</v>
      </c>
      <c r="S4" s="16">
        <f>(K4-E4)*1.23</f>
        <v>93249.029062500005</v>
      </c>
      <c r="T4" s="16">
        <f>(L4-F4)*12.4</f>
        <v>1389916.7750000001</v>
      </c>
      <c r="U4" s="16">
        <f>(J4-D4)*1</f>
        <v>-1296390.65625</v>
      </c>
      <c r="V4" s="42">
        <f>MEDIAN(S4:U4)</f>
        <v>93249.029062500005</v>
      </c>
      <c r="W4" s="16">
        <f>LOG(R4,2)</f>
        <v>21.433725563431821</v>
      </c>
      <c r="X4" s="16">
        <f>LOG(V4,2)</f>
        <v>16.508801083212138</v>
      </c>
      <c r="Y4" s="3">
        <f>V4/R4</f>
        <v>3.2919255530464195E-2</v>
      </c>
      <c r="Z4" s="3">
        <f>LOG(Y4,2)</f>
        <v>-4.9249244802196834</v>
      </c>
      <c r="AA4" s="3">
        <f>TTEST(O4:Q4,S4:U4,2,1)</f>
        <v>0.3180770924516545</v>
      </c>
      <c r="AB4" s="3">
        <f>-LOG(AA4)</f>
        <v>0.49746760715820082</v>
      </c>
      <c r="AC4" s="16" t="s">
        <v>44</v>
      </c>
      <c r="AD4" s="16" t="s">
        <v>42</v>
      </c>
      <c r="AE4" s="16" t="s">
        <v>44</v>
      </c>
      <c r="AF4" s="16" t="s">
        <v>44</v>
      </c>
      <c r="AG4" s="15" t="s">
        <v>45</v>
      </c>
    </row>
    <row r="5" spans="1:33" x14ac:dyDescent="0.5">
      <c r="A5" s="16" t="s">
        <v>331</v>
      </c>
      <c r="B5" s="16" t="s">
        <v>332</v>
      </c>
      <c r="C5" s="16" t="s">
        <v>333</v>
      </c>
      <c r="D5" s="16" t="s">
        <v>3040</v>
      </c>
      <c r="E5" s="16">
        <v>1218588</v>
      </c>
      <c r="F5" s="16" t="s">
        <v>3040</v>
      </c>
      <c r="G5" s="16" t="s">
        <v>3040</v>
      </c>
      <c r="H5" s="16">
        <v>6036106.5</v>
      </c>
      <c r="I5" s="16">
        <v>2756427.75</v>
      </c>
      <c r="J5" s="16" t="s">
        <v>3040</v>
      </c>
      <c r="K5" s="16">
        <v>5584701</v>
      </c>
      <c r="L5" s="16">
        <v>439106.8125</v>
      </c>
      <c r="M5" s="16">
        <v>1001</v>
      </c>
      <c r="N5" s="16">
        <v>110.2</v>
      </c>
      <c r="O5" s="16" t="e">
        <f>(I5-F5)*3.72</f>
        <v>#VALUE!</v>
      </c>
      <c r="P5" s="16" t="e">
        <f>(G5-D5)*5.89</f>
        <v>#VALUE!</v>
      </c>
      <c r="Q5" s="16" t="e">
        <f>(H5-F5)*1</f>
        <v>#VALUE!</v>
      </c>
      <c r="R5" s="17" t="e">
        <f>MEDIAN(O5:Q5)</f>
        <v>#VALUE!</v>
      </c>
      <c r="S5" s="16">
        <f>(K5-E5)*1.23</f>
        <v>5370318.9900000002</v>
      </c>
      <c r="T5" s="16" t="e">
        <f>(L5-F5)*12.4</f>
        <v>#VALUE!</v>
      </c>
      <c r="U5" s="16" t="e">
        <f>(J5-D5)*1</f>
        <v>#VALUE!</v>
      </c>
      <c r="V5" s="42" t="e">
        <f>MEDIAN(S5:U5)</f>
        <v>#VALUE!</v>
      </c>
      <c r="W5" s="16" t="e">
        <f>LOG(R5,2)</f>
        <v>#VALUE!</v>
      </c>
      <c r="X5" s="16" t="e">
        <f>LOG(V5,2)</f>
        <v>#VALUE!</v>
      </c>
      <c r="Y5" s="3" t="e">
        <f>V5/R5</f>
        <v>#VALUE!</v>
      </c>
      <c r="Z5" s="3" t="e">
        <f>LOG(Y5,2)</f>
        <v>#VALUE!</v>
      </c>
      <c r="AA5" s="3" t="e">
        <f>TTEST(O5:Q5,S5:U5,2,1)</f>
        <v>#VALUE!</v>
      </c>
      <c r="AB5" s="3" t="e">
        <f>-LOG(AA5)</f>
        <v>#VALUE!</v>
      </c>
      <c r="AC5" s="16" t="s">
        <v>334</v>
      </c>
      <c r="AD5" s="16" t="s">
        <v>335</v>
      </c>
      <c r="AE5" s="16" t="s">
        <v>319</v>
      </c>
      <c r="AF5" s="16" t="s">
        <v>336</v>
      </c>
      <c r="AG5" s="15" t="s">
        <v>158</v>
      </c>
    </row>
    <row r="6" spans="1:33" x14ac:dyDescent="0.5">
      <c r="A6" s="16" t="s">
        <v>2796</v>
      </c>
      <c r="B6" s="16" t="s">
        <v>2797</v>
      </c>
      <c r="C6" s="16" t="s">
        <v>2798</v>
      </c>
      <c r="D6" s="16">
        <v>44318917.75</v>
      </c>
      <c r="E6" s="16">
        <v>325905.78125</v>
      </c>
      <c r="F6" s="16" t="s">
        <v>3040</v>
      </c>
      <c r="G6" s="16" t="s">
        <v>3040</v>
      </c>
      <c r="H6" s="16" t="s">
        <v>3040</v>
      </c>
      <c r="I6" s="16">
        <v>90749500.5</v>
      </c>
      <c r="J6" s="16" t="s">
        <v>3040</v>
      </c>
      <c r="K6" s="16">
        <v>54933860</v>
      </c>
      <c r="L6" s="16">
        <v>485328.875</v>
      </c>
      <c r="M6" s="16">
        <v>405</v>
      </c>
      <c r="N6" s="16">
        <v>46.2</v>
      </c>
      <c r="O6" s="16" t="e">
        <f>(I6-F6)*3.72</f>
        <v>#VALUE!</v>
      </c>
      <c r="P6" s="16" t="e">
        <f>(G6-D6)*5.89</f>
        <v>#VALUE!</v>
      </c>
      <c r="Q6" s="16" t="e">
        <f>(H6-F6)*1</f>
        <v>#VALUE!</v>
      </c>
      <c r="R6" s="17">
        <v>80000</v>
      </c>
      <c r="S6" s="16">
        <f>(K6-E6)*1.23</f>
        <v>67167783.689062506</v>
      </c>
      <c r="T6" s="16" t="e">
        <f>(L6-F6)*12.4</f>
        <v>#VALUE!</v>
      </c>
      <c r="U6" s="16" t="e">
        <f>(J6-D6)*1</f>
        <v>#VALUE!</v>
      </c>
      <c r="V6" s="42" t="e">
        <f>MEDIAN(S6:U6)</f>
        <v>#VALUE!</v>
      </c>
      <c r="W6" s="16">
        <f>LOG(R6,2)</f>
        <v>16.287712379549451</v>
      </c>
      <c r="X6" s="16" t="e">
        <f>LOG(V6,2)</f>
        <v>#VALUE!</v>
      </c>
      <c r="Y6" s="3" t="e">
        <f>V6/R6</f>
        <v>#VALUE!</v>
      </c>
      <c r="Z6" s="3" t="e">
        <f>LOG(Y6,2)</f>
        <v>#VALUE!</v>
      </c>
      <c r="AA6" s="3" t="e">
        <f>TTEST(O6:Q6,S6:U6,2,1)</f>
        <v>#VALUE!</v>
      </c>
      <c r="AB6" s="3" t="e">
        <f>-LOG(AA6)</f>
        <v>#VALUE!</v>
      </c>
      <c r="AC6" s="16" t="s">
        <v>409</v>
      </c>
      <c r="AD6" s="16" t="s">
        <v>728</v>
      </c>
      <c r="AE6" s="16" t="s">
        <v>396</v>
      </c>
      <c r="AF6" s="16" t="s">
        <v>892</v>
      </c>
      <c r="AG6" s="15" t="s">
        <v>62</v>
      </c>
    </row>
    <row r="7" spans="1:33" x14ac:dyDescent="0.5">
      <c r="A7" s="16" t="s">
        <v>370</v>
      </c>
      <c r="B7" s="16" t="s">
        <v>371</v>
      </c>
      <c r="C7" s="16" t="s">
        <v>372</v>
      </c>
      <c r="D7" s="16">
        <v>8310038.625</v>
      </c>
      <c r="E7" s="16" t="s">
        <v>3040</v>
      </c>
      <c r="F7" s="16">
        <v>451053.03125</v>
      </c>
      <c r="G7" s="16">
        <v>2085033.375</v>
      </c>
      <c r="H7" s="16">
        <v>1690564.5</v>
      </c>
      <c r="I7" s="16">
        <v>46852858</v>
      </c>
      <c r="J7" s="16">
        <v>2326923.25</v>
      </c>
      <c r="K7" s="16">
        <v>27280130.25</v>
      </c>
      <c r="L7" s="16">
        <v>490454.9375</v>
      </c>
      <c r="M7" s="16">
        <v>246</v>
      </c>
      <c r="N7" s="16">
        <v>28</v>
      </c>
      <c r="O7" s="16">
        <f>(I7-F7)*3.72</f>
        <v>172614714.48375002</v>
      </c>
      <c r="P7" s="16">
        <f>(G7-D7)*5.89</f>
        <v>-36665280.922499999</v>
      </c>
      <c r="Q7" s="16">
        <f>(H7-F7)*1</f>
        <v>1239511.46875</v>
      </c>
      <c r="R7" s="17">
        <f>MEDIAN(O7:Q7)</f>
        <v>1239511.46875</v>
      </c>
      <c r="S7" s="16" t="e">
        <f>(K7-E7)*1.23</f>
        <v>#VALUE!</v>
      </c>
      <c r="T7" s="16">
        <f>(L7-F7)*12.4</f>
        <v>488583.63750000001</v>
      </c>
      <c r="U7" s="16">
        <f>(J7-D7)*1</f>
        <v>-5983115.375</v>
      </c>
      <c r="V7" s="42" t="e">
        <f>MEDIAN(S7:U7)</f>
        <v>#VALUE!</v>
      </c>
      <c r="W7" s="16">
        <f>LOG(R7,2)</f>
        <v>20.241340189544456</v>
      </c>
      <c r="X7" s="16" t="e">
        <f>LOG(V7,2)</f>
        <v>#VALUE!</v>
      </c>
      <c r="Y7" s="3" t="e">
        <f>V7/R7</f>
        <v>#VALUE!</v>
      </c>
      <c r="Z7" s="3" t="e">
        <f>LOG(Y7,2)</f>
        <v>#VALUE!</v>
      </c>
      <c r="AA7" s="3" t="e">
        <f>TTEST(O7:Q7,S7:U7,2,1)</f>
        <v>#VALUE!</v>
      </c>
      <c r="AB7" s="3" t="e">
        <f>-LOG(AA7)</f>
        <v>#VALUE!</v>
      </c>
      <c r="AC7" s="16" t="s">
        <v>334</v>
      </c>
      <c r="AD7" s="16" t="s">
        <v>373</v>
      </c>
      <c r="AE7" s="16" t="s">
        <v>145</v>
      </c>
      <c r="AF7" s="16" t="s">
        <v>374</v>
      </c>
      <c r="AG7" s="15" t="s">
        <v>375</v>
      </c>
    </row>
    <row r="8" spans="1:33" x14ac:dyDescent="0.5">
      <c r="A8" s="16" t="s">
        <v>2541</v>
      </c>
      <c r="B8" s="16" t="s">
        <v>2542</v>
      </c>
      <c r="C8" s="16" t="s">
        <v>2543</v>
      </c>
      <c r="D8" s="16">
        <v>1292643.375</v>
      </c>
      <c r="E8" s="16">
        <v>1174566.875</v>
      </c>
      <c r="F8" s="16">
        <v>1546022</v>
      </c>
      <c r="G8" s="16">
        <v>2079533.625</v>
      </c>
      <c r="H8" s="16">
        <v>1665069.625</v>
      </c>
      <c r="I8" s="16">
        <v>3449977.75</v>
      </c>
      <c r="J8" s="16">
        <v>1322542.5</v>
      </c>
      <c r="K8" s="16">
        <v>1580298</v>
      </c>
      <c r="L8" s="16">
        <v>611364.375</v>
      </c>
      <c r="M8" s="16">
        <v>1630</v>
      </c>
      <c r="N8" s="16">
        <v>174.8</v>
      </c>
      <c r="O8" s="16">
        <f>(I8-F8)*3.72</f>
        <v>7082715.3900000006</v>
      </c>
      <c r="P8" s="16">
        <f>(G8-D8)*5.89</f>
        <v>4634783.5724999998</v>
      </c>
      <c r="Q8" s="16">
        <f>(H8-F8)*1</f>
        <v>119047.625</v>
      </c>
      <c r="R8" s="17">
        <f>MEDIAN(O8:Q8)</f>
        <v>4634783.5724999998</v>
      </c>
      <c r="S8" s="16">
        <f>(K8-E8)*1.23</f>
        <v>499049.28375</v>
      </c>
      <c r="T8" s="16">
        <f>(L8-F8)*12.4</f>
        <v>-11589754.550000001</v>
      </c>
      <c r="U8" s="16">
        <f>(J8-D8)*1</f>
        <v>29899.125</v>
      </c>
      <c r="V8" s="42">
        <f>MEDIAN(S8:U8)</f>
        <v>29899.125</v>
      </c>
      <c r="W8" s="16">
        <f>LOG(R8,2)</f>
        <v>22.144070541147784</v>
      </c>
      <c r="X8" s="16">
        <f>LOG(V8,2)</f>
        <v>14.867815644018579</v>
      </c>
      <c r="Y8" s="3">
        <f>V8/R8</f>
        <v>6.4510293808330791E-3</v>
      </c>
      <c r="Z8" s="3">
        <f>LOG(Y8,2)</f>
        <v>-7.2762548971292045</v>
      </c>
      <c r="AA8" s="3">
        <f>TTEST(O8:Q8,S8:U8,2,1)</f>
        <v>0.24500009332684825</v>
      </c>
      <c r="AB8" s="3">
        <f>-LOG(AA8)</f>
        <v>0.61083375020147779</v>
      </c>
      <c r="AC8" s="16" t="s">
        <v>2544</v>
      </c>
      <c r="AD8" s="16" t="s">
        <v>1066</v>
      </c>
      <c r="AE8" s="16" t="s">
        <v>44</v>
      </c>
      <c r="AF8" s="16" t="s">
        <v>2545</v>
      </c>
      <c r="AG8" s="15" t="s">
        <v>82</v>
      </c>
    </row>
    <row r="9" spans="1:33" x14ac:dyDescent="0.5">
      <c r="A9" s="16" t="s">
        <v>2799</v>
      </c>
      <c r="B9" s="16" t="s">
        <v>2800</v>
      </c>
      <c r="C9" s="16" t="s">
        <v>2801</v>
      </c>
      <c r="D9" s="16">
        <v>27117195.96875</v>
      </c>
      <c r="E9" s="16">
        <v>403266.1875</v>
      </c>
      <c r="F9" s="16" t="s">
        <v>3040</v>
      </c>
      <c r="G9" s="16">
        <v>12406004</v>
      </c>
      <c r="H9" s="16">
        <v>1225655.125</v>
      </c>
      <c r="I9" s="16">
        <v>109992313.375</v>
      </c>
      <c r="J9" s="16">
        <v>5779721</v>
      </c>
      <c r="K9" s="16">
        <v>165954734</v>
      </c>
      <c r="L9" s="16">
        <v>625338.625</v>
      </c>
      <c r="M9" s="16">
        <v>693</v>
      </c>
      <c r="N9" s="16">
        <v>76.599999999999994</v>
      </c>
      <c r="O9" s="16" t="e">
        <f>(I9-F9)*3.72</f>
        <v>#VALUE!</v>
      </c>
      <c r="P9" s="16">
        <f>(G9-D9)*5.89</f>
        <v>-86648920.695937499</v>
      </c>
      <c r="Q9" s="16" t="e">
        <f>(H9-F9)*1</f>
        <v>#VALUE!</v>
      </c>
      <c r="R9" s="17" t="e">
        <f>MEDIAN(O9:Q9)</f>
        <v>#VALUE!</v>
      </c>
      <c r="S9" s="16">
        <f>(K9-E9)*1.23</f>
        <v>203628305.40937501</v>
      </c>
      <c r="T9" s="16" t="e">
        <f>(L9-F9)*12.4</f>
        <v>#VALUE!</v>
      </c>
      <c r="U9" s="16">
        <f>(J9-D9)*1</f>
        <v>-21337474.96875</v>
      </c>
      <c r="V9" s="42" t="e">
        <f>MEDIAN(S9:U9)</f>
        <v>#VALUE!</v>
      </c>
      <c r="W9" s="16" t="e">
        <f>LOG(R9,2)</f>
        <v>#VALUE!</v>
      </c>
      <c r="X9" s="16" t="e">
        <f>LOG(V9,2)</f>
        <v>#VALUE!</v>
      </c>
      <c r="Y9" s="3" t="e">
        <f>V9/R9</f>
        <v>#VALUE!</v>
      </c>
      <c r="Z9" s="3" t="e">
        <f>LOG(Y9,2)</f>
        <v>#VALUE!</v>
      </c>
      <c r="AA9" s="3" t="e">
        <f>TTEST(O9:Q9,S9:U9,2,1)</f>
        <v>#VALUE!</v>
      </c>
      <c r="AB9" s="3" t="e">
        <f>-LOG(AA9)</f>
        <v>#VALUE!</v>
      </c>
      <c r="AC9" s="16" t="s">
        <v>58</v>
      </c>
      <c r="AD9" s="16" t="s">
        <v>1250</v>
      </c>
      <c r="AE9" s="16" t="s">
        <v>51</v>
      </c>
      <c r="AF9" s="16" t="s">
        <v>44</v>
      </c>
      <c r="AG9" s="15" t="s">
        <v>62</v>
      </c>
    </row>
    <row r="10" spans="1:33" x14ac:dyDescent="0.5">
      <c r="A10" s="16" t="s">
        <v>2480</v>
      </c>
      <c r="B10" s="16" t="s">
        <v>2481</v>
      </c>
      <c r="C10" s="16" t="s">
        <v>2482</v>
      </c>
      <c r="D10" s="16">
        <v>4356597</v>
      </c>
      <c r="E10" s="16">
        <v>2642657.75</v>
      </c>
      <c r="F10" s="16">
        <v>7827813</v>
      </c>
      <c r="G10" s="16">
        <v>6137088.625</v>
      </c>
      <c r="H10" s="16">
        <v>2845496</v>
      </c>
      <c r="I10" s="16">
        <v>12959024.5</v>
      </c>
      <c r="J10" s="16">
        <v>4494978.75</v>
      </c>
      <c r="K10" s="16">
        <v>2760736.75</v>
      </c>
      <c r="L10" s="16">
        <v>629993</v>
      </c>
      <c r="M10" s="16">
        <v>1294</v>
      </c>
      <c r="N10" s="16">
        <v>149.6</v>
      </c>
      <c r="O10" s="16">
        <f>(I10-F10)*3.72</f>
        <v>19088106.780000001</v>
      </c>
      <c r="P10" s="16">
        <f>(G10-D10)*5.89</f>
        <v>10487095.671249999</v>
      </c>
      <c r="Q10" s="16">
        <f>(H10-F10)*1</f>
        <v>-4982317</v>
      </c>
      <c r="R10" s="17">
        <f>MEDIAN(O10:Q10)</f>
        <v>10487095.671249999</v>
      </c>
      <c r="S10" s="16">
        <f>(K10-E10)*1.23</f>
        <v>145237.16999999998</v>
      </c>
      <c r="T10" s="16">
        <f>(L10-F10)*12.4</f>
        <v>-89252968</v>
      </c>
      <c r="U10" s="16">
        <f>(J10-D10)*1</f>
        <v>138381.75</v>
      </c>
      <c r="V10" s="42">
        <f>MEDIAN(S10:U10)</f>
        <v>138381.75</v>
      </c>
      <c r="W10" s="16">
        <f>LOG(R10,2)</f>
        <v>23.322111853009901</v>
      </c>
      <c r="X10" s="16">
        <f>LOG(V10,2)</f>
        <v>17.07829416509507</v>
      </c>
      <c r="Y10" s="3">
        <f>V10/R10</f>
        <v>1.3195431255516116E-2</v>
      </c>
      <c r="Z10" s="3">
        <f>LOG(Y10,2)</f>
        <v>-6.2438176879148326</v>
      </c>
      <c r="AA10" s="3">
        <f>TTEST(O10:Q10,S10:U10,2,1)</f>
        <v>0.35500363379791455</v>
      </c>
      <c r="AB10" s="3">
        <f>-LOG(AA10)</f>
        <v>0.44976720150742494</v>
      </c>
      <c r="AC10" s="16" t="s">
        <v>2182</v>
      </c>
      <c r="AD10" s="16" t="s">
        <v>1933</v>
      </c>
      <c r="AE10" s="16" t="s">
        <v>80</v>
      </c>
      <c r="AF10" s="16" t="s">
        <v>2483</v>
      </c>
      <c r="AG10" s="15" t="s">
        <v>485</v>
      </c>
    </row>
    <row r="11" spans="1:33" x14ac:dyDescent="0.5">
      <c r="A11" s="16" t="s">
        <v>1057</v>
      </c>
      <c r="B11" s="16" t="s">
        <v>1058</v>
      </c>
      <c r="C11" s="16" t="s">
        <v>1059</v>
      </c>
      <c r="D11" s="16">
        <v>1839611.625</v>
      </c>
      <c r="E11" s="16" t="s">
        <v>3040</v>
      </c>
      <c r="F11" s="16">
        <v>291343.625</v>
      </c>
      <c r="G11" s="16">
        <v>596892.125</v>
      </c>
      <c r="H11" s="16">
        <v>511953.84375</v>
      </c>
      <c r="I11" s="16">
        <v>2704965.75</v>
      </c>
      <c r="J11" s="16">
        <v>1126763.625</v>
      </c>
      <c r="K11" s="16">
        <v>846055.6875</v>
      </c>
      <c r="L11" s="16">
        <v>639591.0625</v>
      </c>
      <c r="M11" s="16">
        <v>558</v>
      </c>
      <c r="N11" s="16">
        <v>63.1</v>
      </c>
      <c r="O11" s="16">
        <f>(I11-F11)*3.72</f>
        <v>8978674.3049999997</v>
      </c>
      <c r="P11" s="16">
        <f>(G11-D11)*5.89</f>
        <v>-7319617.8549999995</v>
      </c>
      <c r="Q11" s="16">
        <f>(H11-F11)*1</f>
        <v>220610.21875</v>
      </c>
      <c r="R11" s="17">
        <f>MEDIAN(O11:Q11)</f>
        <v>220610.21875</v>
      </c>
      <c r="S11" s="16" t="e">
        <f>(K11-E11)*1.23</f>
        <v>#VALUE!</v>
      </c>
      <c r="T11" s="16">
        <f>(L11-F11)*12.4</f>
        <v>4318268.2250000006</v>
      </c>
      <c r="U11" s="16">
        <f>(J11-D11)*1</f>
        <v>-712848</v>
      </c>
      <c r="V11" s="42" t="e">
        <f>MEDIAN(S11:U11)</f>
        <v>#VALUE!</v>
      </c>
      <c r="W11" s="16">
        <f>LOG(R11,2)</f>
        <v>17.751140093101846</v>
      </c>
      <c r="X11" s="16" t="e">
        <f>LOG(V11,2)</f>
        <v>#VALUE!</v>
      </c>
      <c r="Y11" s="3" t="e">
        <f>V11/R11</f>
        <v>#VALUE!</v>
      </c>
      <c r="Z11" s="3" t="e">
        <f>LOG(Y11,2)</f>
        <v>#VALUE!</v>
      </c>
      <c r="AA11" s="3" t="e">
        <f>TTEST(O11:Q11,S11:U11,2,1)</f>
        <v>#VALUE!</v>
      </c>
      <c r="AB11" s="3" t="e">
        <f>-LOG(AA11)</f>
        <v>#VALUE!</v>
      </c>
      <c r="AC11" s="16" t="s">
        <v>273</v>
      </c>
      <c r="AD11" s="16" t="s">
        <v>1060</v>
      </c>
      <c r="AE11" s="16" t="s">
        <v>145</v>
      </c>
      <c r="AF11" s="16" t="s">
        <v>1061</v>
      </c>
      <c r="AG11" s="15" t="s">
        <v>62</v>
      </c>
    </row>
    <row r="12" spans="1:33" x14ac:dyDescent="0.5">
      <c r="A12" s="16" t="s">
        <v>2835</v>
      </c>
      <c r="B12" s="16" t="s">
        <v>2836</v>
      </c>
      <c r="C12" s="16" t="s">
        <v>2837</v>
      </c>
      <c r="D12" s="16">
        <v>9095730.78125</v>
      </c>
      <c r="E12" s="16" t="s">
        <v>3040</v>
      </c>
      <c r="F12" s="16" t="s">
        <v>3040</v>
      </c>
      <c r="G12" s="16" t="s">
        <v>3040</v>
      </c>
      <c r="H12" s="16" t="s">
        <v>3040</v>
      </c>
      <c r="I12" s="16">
        <v>31043298.125</v>
      </c>
      <c r="J12" s="16" t="s">
        <v>3040</v>
      </c>
      <c r="K12" s="16">
        <v>12523008.5</v>
      </c>
      <c r="L12" s="16">
        <v>679901.5</v>
      </c>
      <c r="M12" s="16">
        <v>154</v>
      </c>
      <c r="N12" s="16">
        <v>16.8</v>
      </c>
      <c r="O12" s="16" t="e">
        <f>(I12-F12)*3.72</f>
        <v>#VALUE!</v>
      </c>
      <c r="P12" s="16" t="e">
        <f>(G12-D12)*5.89</f>
        <v>#VALUE!</v>
      </c>
      <c r="Q12" s="16" t="e">
        <f>(H12-F12)*1</f>
        <v>#VALUE!</v>
      </c>
      <c r="R12" s="17">
        <v>80000</v>
      </c>
      <c r="S12" s="16" t="e">
        <f>(K12-E12)*1.23</f>
        <v>#VALUE!</v>
      </c>
      <c r="T12" s="16" t="e">
        <f>(L12-F12)*12.4</f>
        <v>#VALUE!</v>
      </c>
      <c r="U12" s="16" t="e">
        <f>(J12-D12)*1</f>
        <v>#VALUE!</v>
      </c>
      <c r="V12" s="42" t="e">
        <f>MEDIAN(S12:U12)</f>
        <v>#VALUE!</v>
      </c>
      <c r="W12" s="16">
        <f>LOG(R12,2)</f>
        <v>16.287712379549451</v>
      </c>
      <c r="X12" s="16" t="e">
        <f>LOG(V12,2)</f>
        <v>#VALUE!</v>
      </c>
      <c r="Y12" s="3" t="e">
        <f>V12/R12</f>
        <v>#VALUE!</v>
      </c>
      <c r="Z12" s="3" t="e">
        <f>LOG(Y12,2)</f>
        <v>#VALUE!</v>
      </c>
      <c r="AA12" s="3" t="e">
        <f>TTEST(O12:Q12,S12:U12,2,1)</f>
        <v>#VALUE!</v>
      </c>
      <c r="AB12" s="3" t="e">
        <f>-LOG(AA12)</f>
        <v>#VALUE!</v>
      </c>
      <c r="AC12" s="16" t="s">
        <v>847</v>
      </c>
      <c r="AD12" s="16" t="s">
        <v>650</v>
      </c>
      <c r="AE12" s="16" t="s">
        <v>804</v>
      </c>
      <c r="AF12" s="16" t="s">
        <v>44</v>
      </c>
      <c r="AG12" s="15" t="s">
        <v>62</v>
      </c>
    </row>
    <row r="13" spans="1:33" x14ac:dyDescent="0.5">
      <c r="A13" s="16" t="s">
        <v>2571</v>
      </c>
      <c r="B13" s="16" t="s">
        <v>2572</v>
      </c>
      <c r="C13" s="16" t="s">
        <v>2573</v>
      </c>
      <c r="D13" s="16">
        <v>2430658.53125</v>
      </c>
      <c r="E13" s="16">
        <v>754580.8125</v>
      </c>
      <c r="F13" s="16">
        <v>518026.21875</v>
      </c>
      <c r="G13" s="16">
        <v>7528661.75</v>
      </c>
      <c r="H13" s="16">
        <v>851099.5</v>
      </c>
      <c r="I13" s="16">
        <v>2584108.375</v>
      </c>
      <c r="J13" s="16">
        <v>2312454.4375</v>
      </c>
      <c r="K13" s="16" t="s">
        <v>3040</v>
      </c>
      <c r="L13" s="16">
        <v>799902.625</v>
      </c>
      <c r="M13" s="16">
        <v>1531</v>
      </c>
      <c r="N13" s="16">
        <v>174.3</v>
      </c>
      <c r="O13" s="16">
        <f>(I13-F13)*3.72</f>
        <v>7685825.6212500008</v>
      </c>
      <c r="P13" s="16">
        <f>(G13-D13)*5.89</f>
        <v>30027238.958437499</v>
      </c>
      <c r="Q13" s="16">
        <f>(H13-F13)*1</f>
        <v>333073.28125</v>
      </c>
      <c r="R13" s="17">
        <f>MEDIAN(O13:Q13)</f>
        <v>7685825.6212500008</v>
      </c>
      <c r="S13" s="16" t="e">
        <f>(K13-E13)*1.23</f>
        <v>#VALUE!</v>
      </c>
      <c r="T13" s="16">
        <f>(L13-F13)*12.4</f>
        <v>3495267.4375</v>
      </c>
      <c r="U13" s="16">
        <f>(J13-D13)*1</f>
        <v>-118204.09375</v>
      </c>
      <c r="V13" s="42">
        <f>25000</f>
        <v>25000</v>
      </c>
      <c r="W13" s="16">
        <f>LOG(R13,2)</f>
        <v>22.873768813717113</v>
      </c>
      <c r="X13" s="16">
        <f>LOG(V13,2)</f>
        <v>14.609640474436812</v>
      </c>
      <c r="Y13" s="3">
        <f>V13/R13</f>
        <v>3.2527409847654168E-3</v>
      </c>
      <c r="Z13" s="3">
        <f>LOG(Y13,2)</f>
        <v>-8.2641283392803047</v>
      </c>
      <c r="AA13" s="3" t="e">
        <f>TTEST(O13:Q13,S13:U13,2,1)</f>
        <v>#VALUE!</v>
      </c>
      <c r="AB13" s="3" t="e">
        <f>-LOG(AA13)</f>
        <v>#VALUE!</v>
      </c>
      <c r="AC13" s="16" t="s">
        <v>2574</v>
      </c>
      <c r="AD13" s="16" t="s">
        <v>311</v>
      </c>
      <c r="AE13" s="16" t="s">
        <v>60</v>
      </c>
      <c r="AF13" s="16" t="s">
        <v>2575</v>
      </c>
      <c r="AG13" s="15" t="s">
        <v>281</v>
      </c>
    </row>
    <row r="14" spans="1:33" x14ac:dyDescent="0.5">
      <c r="A14" s="16" t="s">
        <v>1762</v>
      </c>
      <c r="B14" s="16" t="s">
        <v>1763</v>
      </c>
      <c r="C14" s="16" t="s">
        <v>1764</v>
      </c>
      <c r="D14" s="16">
        <v>6143832.1875</v>
      </c>
      <c r="E14" s="16">
        <v>230928.125</v>
      </c>
      <c r="F14" s="16" t="s">
        <v>3040</v>
      </c>
      <c r="G14" s="16">
        <v>5098888.5625</v>
      </c>
      <c r="H14" s="16">
        <v>7071667.75</v>
      </c>
      <c r="I14" s="16">
        <v>2067706.5</v>
      </c>
      <c r="J14" s="16">
        <v>7720099.875</v>
      </c>
      <c r="K14" s="16">
        <v>1356042.5</v>
      </c>
      <c r="L14" s="16">
        <v>870237.125</v>
      </c>
      <c r="M14" s="16">
        <v>4646</v>
      </c>
      <c r="N14" s="16">
        <v>532.1</v>
      </c>
      <c r="O14" s="16" t="e">
        <f>(I14-F14)*3.72</f>
        <v>#VALUE!</v>
      </c>
      <c r="P14" s="16">
        <f>(G14-D14)*5.89</f>
        <v>-6154717.9512499999</v>
      </c>
      <c r="Q14" s="16" t="e">
        <f>(H14-F14)*1</f>
        <v>#VALUE!</v>
      </c>
      <c r="R14" s="17" t="e">
        <f>MEDIAN(O14:Q14)</f>
        <v>#VALUE!</v>
      </c>
      <c r="S14" s="16">
        <f>(K14-E14)*1.23</f>
        <v>1383890.6812499999</v>
      </c>
      <c r="T14" s="16" t="e">
        <f>(L14-F14)*12.4</f>
        <v>#VALUE!</v>
      </c>
      <c r="U14" s="16">
        <f>(J14-D14)*1</f>
        <v>1576267.6875</v>
      </c>
      <c r="V14" s="42" t="e">
        <f>MEDIAN(S14:U14)</f>
        <v>#VALUE!</v>
      </c>
      <c r="W14" s="16" t="e">
        <f>LOG(R14,2)</f>
        <v>#VALUE!</v>
      </c>
      <c r="X14" s="16" t="e">
        <f>LOG(V14,2)</f>
        <v>#VALUE!</v>
      </c>
      <c r="Y14" s="3" t="e">
        <f>V14/R14</f>
        <v>#VALUE!</v>
      </c>
      <c r="Z14" s="3" t="e">
        <f>LOG(Y14,2)</f>
        <v>#VALUE!</v>
      </c>
      <c r="AA14" s="3" t="e">
        <f>TTEST(O14:Q14,S14:U14,2,1)</f>
        <v>#VALUE!</v>
      </c>
      <c r="AB14" s="3" t="e">
        <f>-LOG(AA14)</f>
        <v>#VALUE!</v>
      </c>
      <c r="AC14" s="16" t="s">
        <v>252</v>
      </c>
      <c r="AD14" s="16" t="s">
        <v>494</v>
      </c>
      <c r="AE14" s="16" t="s">
        <v>80</v>
      </c>
      <c r="AF14" s="16" t="s">
        <v>1765</v>
      </c>
      <c r="AG14" s="15" t="s">
        <v>485</v>
      </c>
    </row>
    <row r="15" spans="1:33" x14ac:dyDescent="0.5">
      <c r="A15" s="16" t="s">
        <v>1402</v>
      </c>
      <c r="B15" s="16" t="s">
        <v>1403</v>
      </c>
      <c r="C15" s="16" t="s">
        <v>1404</v>
      </c>
      <c r="D15" s="16">
        <v>1324290.625</v>
      </c>
      <c r="E15" s="16" t="s">
        <v>3040</v>
      </c>
      <c r="F15" s="16">
        <v>528945.5625</v>
      </c>
      <c r="G15" s="16">
        <v>2836243</v>
      </c>
      <c r="H15" s="16">
        <v>3146498</v>
      </c>
      <c r="I15" s="16">
        <v>3055559</v>
      </c>
      <c r="J15" s="16">
        <v>3741675.5</v>
      </c>
      <c r="K15" s="16">
        <v>2259095.25</v>
      </c>
      <c r="L15" s="16">
        <v>899174.625</v>
      </c>
      <c r="M15" s="16">
        <v>904</v>
      </c>
      <c r="N15" s="16">
        <v>101.8</v>
      </c>
      <c r="O15" s="16">
        <f>(I15-F15)*3.72</f>
        <v>9399001.9875000007</v>
      </c>
      <c r="P15" s="16">
        <f>(G15-D15)*5.89</f>
        <v>8905399.4887499996</v>
      </c>
      <c r="Q15" s="16">
        <f>(H15-F15)*1</f>
        <v>2617552.4375</v>
      </c>
      <c r="R15" s="17">
        <f>MEDIAN(O15:Q15)</f>
        <v>8905399.4887499996</v>
      </c>
      <c r="S15" s="16" t="e">
        <f>(K15-E15)*1.23</f>
        <v>#VALUE!</v>
      </c>
      <c r="T15" s="16">
        <f>(L15-F15)*12.4</f>
        <v>4590840.375</v>
      </c>
      <c r="U15" s="16">
        <f>(J15-D15)*1</f>
        <v>2417384.875</v>
      </c>
      <c r="V15" s="42" t="e">
        <f>MEDIAN(S15:U15)</f>
        <v>#VALUE!</v>
      </c>
      <c r="W15" s="16">
        <f>LOG(R15,2)</f>
        <v>23.086248900191919</v>
      </c>
      <c r="X15" s="16" t="e">
        <f>LOG(V15,2)</f>
        <v>#VALUE!</v>
      </c>
      <c r="Y15" s="3" t="e">
        <f>V15/R15</f>
        <v>#VALUE!</v>
      </c>
      <c r="Z15" s="3" t="e">
        <f>LOG(Y15,2)</f>
        <v>#VALUE!</v>
      </c>
      <c r="AA15" s="3" t="e">
        <f>TTEST(O15:Q15,S15:U15,2,1)</f>
        <v>#VALUE!</v>
      </c>
      <c r="AB15" s="3" t="e">
        <f>-LOG(AA15)</f>
        <v>#VALUE!</v>
      </c>
      <c r="AC15" s="16" t="s">
        <v>1405</v>
      </c>
      <c r="AD15" s="16" t="s">
        <v>311</v>
      </c>
      <c r="AE15" s="16" t="s">
        <v>60</v>
      </c>
      <c r="AF15" s="16" t="s">
        <v>174</v>
      </c>
      <c r="AG15" s="15" t="s">
        <v>45</v>
      </c>
    </row>
    <row r="16" spans="1:33" x14ac:dyDescent="0.5">
      <c r="A16" s="16" t="s">
        <v>2503</v>
      </c>
      <c r="B16" s="16" t="s">
        <v>2504</v>
      </c>
      <c r="C16" s="16" t="s">
        <v>2505</v>
      </c>
      <c r="D16" s="16">
        <v>60251496.5</v>
      </c>
      <c r="E16" s="16">
        <v>2156616</v>
      </c>
      <c r="F16" s="16">
        <v>4686773</v>
      </c>
      <c r="G16" s="16">
        <v>3206938.1875</v>
      </c>
      <c r="H16" s="16">
        <v>7345794.1875</v>
      </c>
      <c r="I16" s="16">
        <v>81052923.75</v>
      </c>
      <c r="J16" s="16">
        <v>1990483.25</v>
      </c>
      <c r="K16" s="16">
        <v>46148065.25</v>
      </c>
      <c r="L16" s="16">
        <v>909520.625</v>
      </c>
      <c r="M16" s="16">
        <v>432</v>
      </c>
      <c r="N16" s="16">
        <v>47.6</v>
      </c>
      <c r="O16" s="16">
        <f>(I16-F16)*3.72</f>
        <v>284082080.79000002</v>
      </c>
      <c r="P16" s="16">
        <f>(G16-D16)*5.89</f>
        <v>-335992448.46062499</v>
      </c>
      <c r="Q16" s="16">
        <f>(H16-F16)*1</f>
        <v>2659021.1875</v>
      </c>
      <c r="R16" s="17">
        <f>MEDIAN(O16:Q16)</f>
        <v>2659021.1875</v>
      </c>
      <c r="S16" s="16">
        <f>(K16-E16)*1.23</f>
        <v>54109482.577500001</v>
      </c>
      <c r="T16" s="16">
        <f>(L16-F16)*12.4</f>
        <v>-46837929.450000003</v>
      </c>
      <c r="U16" s="16">
        <f>(J16-D16)*1</f>
        <v>-58261013.25</v>
      </c>
      <c r="V16" s="42">
        <f>25000</f>
        <v>25000</v>
      </c>
      <c r="W16" s="16">
        <f>LOG(R16,2)</f>
        <v>21.342463842187072</v>
      </c>
      <c r="X16" s="16">
        <f>LOG(V16,2)</f>
        <v>14.609640474436812</v>
      </c>
      <c r="Y16" s="3">
        <f>V16/R16</f>
        <v>9.4019559217972566E-3</v>
      </c>
      <c r="Z16" s="3">
        <f>LOG(Y16,2)</f>
        <v>-6.7328233677502611</v>
      </c>
      <c r="AA16" s="3">
        <f>TTEST(O16:Q16,S16:U16,2,1)</f>
        <v>0.99732003191858942</v>
      </c>
      <c r="AB16" s="3">
        <f>-LOG(AA16)</f>
        <v>1.1654577426937702E-3</v>
      </c>
      <c r="AC16" s="16" t="s">
        <v>205</v>
      </c>
      <c r="AD16" s="16" t="s">
        <v>2506</v>
      </c>
      <c r="AE16" s="16" t="s">
        <v>51</v>
      </c>
      <c r="AF16" s="16" t="s">
        <v>2507</v>
      </c>
      <c r="AG16" s="15" t="s">
        <v>342</v>
      </c>
    </row>
    <row r="17" spans="1:33" x14ac:dyDescent="0.5">
      <c r="A17" s="16" t="s">
        <v>2433</v>
      </c>
      <c r="B17" s="16" t="s">
        <v>2434</v>
      </c>
      <c r="C17" s="16" t="s">
        <v>2435</v>
      </c>
      <c r="D17" s="16">
        <v>2762982.375</v>
      </c>
      <c r="E17" s="16">
        <v>5993280</v>
      </c>
      <c r="F17" s="16">
        <v>6430763.125</v>
      </c>
      <c r="G17" s="16">
        <v>8853894.25</v>
      </c>
      <c r="H17" s="16">
        <v>2970710.125</v>
      </c>
      <c r="I17" s="16">
        <v>6734716.25</v>
      </c>
      <c r="J17" s="16">
        <v>3182204.4296875</v>
      </c>
      <c r="K17" s="16">
        <v>1535611.125</v>
      </c>
      <c r="L17" s="16">
        <v>932345.125</v>
      </c>
      <c r="M17" s="16">
        <v>1621</v>
      </c>
      <c r="N17" s="16">
        <v>177.3</v>
      </c>
      <c r="O17" s="16">
        <f>(I17-F17)*3.72</f>
        <v>1130705.625</v>
      </c>
      <c r="P17" s="16">
        <f>(G17-D17)*5.89</f>
        <v>35875470.943750001</v>
      </c>
      <c r="Q17" s="16">
        <f>(H17-F17)*1</f>
        <v>-3460053</v>
      </c>
      <c r="R17" s="17">
        <f>MEDIAN(O17:Q17)</f>
        <v>1130705.625</v>
      </c>
      <c r="S17" s="16">
        <f>(K17-E17)*1.23</f>
        <v>-5482932.7162499996</v>
      </c>
      <c r="T17" s="16">
        <f>(L17-F17)*12.4</f>
        <v>-68180383.200000003</v>
      </c>
      <c r="U17" s="16">
        <f>(J17-D17)*1</f>
        <v>419222.0546875</v>
      </c>
      <c r="V17" s="42">
        <f>25000</f>
        <v>25000</v>
      </c>
      <c r="W17" s="16">
        <f>LOG(R17,2)</f>
        <v>20.108791947253561</v>
      </c>
      <c r="X17" s="16">
        <f>LOG(V17,2)</f>
        <v>14.609640474436812</v>
      </c>
      <c r="Y17" s="3">
        <f>V17/R17</f>
        <v>2.2110087229821645E-2</v>
      </c>
      <c r="Z17" s="3">
        <f>LOG(Y17,2)</f>
        <v>-5.4991514728167479</v>
      </c>
      <c r="AA17" s="3">
        <f>TTEST(O17:Q17,S17:U17,2,1)</f>
        <v>0.40908025091181011</v>
      </c>
      <c r="AB17" s="3">
        <f>-LOG(AA17)</f>
        <v>0.38819148634629336</v>
      </c>
      <c r="AC17" s="16" t="s">
        <v>2436</v>
      </c>
      <c r="AD17" s="16" t="s">
        <v>732</v>
      </c>
      <c r="AE17" s="16" t="s">
        <v>145</v>
      </c>
      <c r="AF17" s="16" t="s">
        <v>44</v>
      </c>
      <c r="AG17" s="15" t="s">
        <v>62</v>
      </c>
    </row>
    <row r="18" spans="1:33" x14ac:dyDescent="0.5">
      <c r="A18" s="16" t="s">
        <v>2878</v>
      </c>
      <c r="B18" s="16" t="s">
        <v>2879</v>
      </c>
      <c r="C18" s="16" t="s">
        <v>2880</v>
      </c>
      <c r="D18" s="16">
        <v>3131549.75</v>
      </c>
      <c r="E18" s="16" t="s">
        <v>3040</v>
      </c>
      <c r="F18" s="16" t="s">
        <v>3040</v>
      </c>
      <c r="G18" s="16">
        <v>862081.5625</v>
      </c>
      <c r="H18" s="16" t="s">
        <v>3040</v>
      </c>
      <c r="I18" s="16">
        <v>54411770</v>
      </c>
      <c r="J18" s="16" t="s">
        <v>3040</v>
      </c>
      <c r="K18" s="16">
        <v>25102230</v>
      </c>
      <c r="L18" s="16">
        <v>1058275.875</v>
      </c>
      <c r="M18" s="16">
        <v>455</v>
      </c>
      <c r="N18" s="16">
        <v>52.5</v>
      </c>
      <c r="O18" s="16" t="e">
        <f>(I18-F18)*3.72</f>
        <v>#VALUE!</v>
      </c>
      <c r="P18" s="16">
        <f>(G18-D18)*5.89</f>
        <v>-13367167.624374999</v>
      </c>
      <c r="Q18" s="16" t="e">
        <f>(H18-F18)*1</f>
        <v>#VALUE!</v>
      </c>
      <c r="R18" s="17">
        <v>80000</v>
      </c>
      <c r="S18" s="16" t="e">
        <f>(K18-E18)*1.23</f>
        <v>#VALUE!</v>
      </c>
      <c r="T18" s="16" t="e">
        <f>(L18-F18)*12.4</f>
        <v>#VALUE!</v>
      </c>
      <c r="U18" s="16" t="e">
        <f>(J18-D18)*1</f>
        <v>#VALUE!</v>
      </c>
      <c r="V18" s="42" t="e">
        <f>MEDIAN(S18:U18)</f>
        <v>#VALUE!</v>
      </c>
      <c r="W18" s="16">
        <f>LOG(R18,2)</f>
        <v>16.287712379549451</v>
      </c>
      <c r="X18" s="16" t="e">
        <f>LOG(V18,2)</f>
        <v>#VALUE!</v>
      </c>
      <c r="Y18" s="3" t="e">
        <f>V18/R18</f>
        <v>#VALUE!</v>
      </c>
      <c r="Z18" s="3" t="e">
        <f>LOG(Y18,2)</f>
        <v>#VALUE!</v>
      </c>
      <c r="AA18" s="3" t="e">
        <f>TTEST(O18:Q18,S18:U18,2,1)</f>
        <v>#VALUE!</v>
      </c>
      <c r="AB18" s="3" t="e">
        <f>-LOG(AA18)</f>
        <v>#VALUE!</v>
      </c>
      <c r="AC18" s="16" t="s">
        <v>112</v>
      </c>
      <c r="AD18" s="16" t="s">
        <v>118</v>
      </c>
      <c r="AE18" s="16" t="s">
        <v>51</v>
      </c>
      <c r="AF18" s="16" t="s">
        <v>2881</v>
      </c>
      <c r="AG18" s="15" t="s">
        <v>62</v>
      </c>
    </row>
    <row r="19" spans="1:33" x14ac:dyDescent="0.5">
      <c r="A19" s="16" t="s">
        <v>2583</v>
      </c>
      <c r="B19" s="16" t="s">
        <v>2584</v>
      </c>
      <c r="C19" s="16" t="s">
        <v>2585</v>
      </c>
      <c r="D19" s="16" t="s">
        <v>3040</v>
      </c>
      <c r="E19" s="16">
        <v>2706807.25</v>
      </c>
      <c r="F19" s="16" t="s">
        <v>3040</v>
      </c>
      <c r="G19" s="16">
        <v>4206291</v>
      </c>
      <c r="H19" s="16" t="s">
        <v>3040</v>
      </c>
      <c r="I19" s="16">
        <v>2759670.25</v>
      </c>
      <c r="J19" s="16" t="s">
        <v>3040</v>
      </c>
      <c r="K19" s="16">
        <v>1588961.625</v>
      </c>
      <c r="L19" s="16">
        <v>1070535.625</v>
      </c>
      <c r="M19" s="16">
        <v>789</v>
      </c>
      <c r="N19" s="16">
        <v>89.2</v>
      </c>
      <c r="O19" s="16" t="e">
        <f>(I19-F19)*3.72</f>
        <v>#VALUE!</v>
      </c>
      <c r="P19" s="16" t="e">
        <f>(G19-D19)*5.89</f>
        <v>#VALUE!</v>
      </c>
      <c r="Q19" s="16" t="e">
        <f>(H19-F19)*1</f>
        <v>#VALUE!</v>
      </c>
      <c r="R19" s="17" t="e">
        <f>MEDIAN(O19:Q19)</f>
        <v>#VALUE!</v>
      </c>
      <c r="S19" s="16">
        <f>(K19-E19)*1.23</f>
        <v>-1374950.1187499999</v>
      </c>
      <c r="T19" s="16" t="e">
        <f>(L19-F19)*12.4</f>
        <v>#VALUE!</v>
      </c>
      <c r="U19" s="16" t="e">
        <f>(J19-D19)*1</f>
        <v>#VALUE!</v>
      </c>
      <c r="V19" s="42">
        <f>25000</f>
        <v>25000</v>
      </c>
      <c r="W19" s="16" t="e">
        <f>LOG(R19,2)</f>
        <v>#VALUE!</v>
      </c>
      <c r="X19" s="16">
        <f>LOG(V19,2)</f>
        <v>14.609640474436812</v>
      </c>
      <c r="Y19" s="3" t="e">
        <f>V19/R19</f>
        <v>#VALUE!</v>
      </c>
      <c r="Z19" s="3" t="e">
        <f>LOG(Y19,2)</f>
        <v>#VALUE!</v>
      </c>
      <c r="AA19" s="3" t="e">
        <f>TTEST(O19:Q19,S19:U19,2,1)</f>
        <v>#VALUE!</v>
      </c>
      <c r="AB19" s="3" t="e">
        <f>-LOG(AA19)</f>
        <v>#VALUE!</v>
      </c>
      <c r="AC19" s="16" t="s">
        <v>2586</v>
      </c>
      <c r="AD19" s="16" t="s">
        <v>1030</v>
      </c>
      <c r="AE19" s="16" t="s">
        <v>51</v>
      </c>
      <c r="AF19" s="16" t="s">
        <v>2587</v>
      </c>
      <c r="AG19" s="15" t="s">
        <v>62</v>
      </c>
    </row>
    <row r="20" spans="1:33" x14ac:dyDescent="0.5">
      <c r="A20" s="16" t="s">
        <v>2546</v>
      </c>
      <c r="B20" s="16" t="s">
        <v>2547</v>
      </c>
      <c r="C20" s="16" t="s">
        <v>2548</v>
      </c>
      <c r="D20" s="16">
        <v>8597983.5</v>
      </c>
      <c r="E20" s="16" t="s">
        <v>3040</v>
      </c>
      <c r="F20" s="16">
        <v>1842349.4375</v>
      </c>
      <c r="G20" s="16" t="s">
        <v>3040</v>
      </c>
      <c r="H20" s="16">
        <v>6127937</v>
      </c>
      <c r="I20" s="16">
        <v>48105138</v>
      </c>
      <c r="J20" s="16">
        <v>731201.125</v>
      </c>
      <c r="K20" s="16">
        <v>51917499</v>
      </c>
      <c r="L20" s="16">
        <v>1107113</v>
      </c>
      <c r="M20" s="16">
        <v>303</v>
      </c>
      <c r="N20" s="16">
        <v>33.799999999999997</v>
      </c>
      <c r="O20" s="16">
        <f>(I20-F20)*3.72</f>
        <v>172097573.45250002</v>
      </c>
      <c r="P20" s="16" t="e">
        <f>(G20-D20)*5.89</f>
        <v>#VALUE!</v>
      </c>
      <c r="Q20" s="16">
        <f>(H20-F20)*1</f>
        <v>4285587.5625</v>
      </c>
      <c r="R20" s="17" t="e">
        <f>MEDIAN(O20:Q20)</f>
        <v>#VALUE!</v>
      </c>
      <c r="S20" s="16" t="e">
        <f>(K20-E20)*1.23</f>
        <v>#VALUE!</v>
      </c>
      <c r="T20" s="16">
        <f>(L20-F20)*12.4</f>
        <v>-9116931.8250000011</v>
      </c>
      <c r="U20" s="16">
        <f>(J20-D20)*1</f>
        <v>-7866782.375</v>
      </c>
      <c r="V20" s="42">
        <f>25000</f>
        <v>25000</v>
      </c>
      <c r="W20" s="16" t="e">
        <f>LOG(R20,2)</f>
        <v>#VALUE!</v>
      </c>
      <c r="X20" s="16">
        <f>LOG(V20,2)</f>
        <v>14.609640474436812</v>
      </c>
      <c r="Y20" s="3" t="e">
        <f>V20/R20</f>
        <v>#VALUE!</v>
      </c>
      <c r="Z20" s="3" t="e">
        <f>LOG(Y20,2)</f>
        <v>#VALUE!</v>
      </c>
      <c r="AA20" s="3" t="e">
        <f>TTEST(O20:Q20,S20:U20,2,1)</f>
        <v>#VALUE!</v>
      </c>
      <c r="AB20" s="3" t="e">
        <f>-LOG(AA20)</f>
        <v>#VALUE!</v>
      </c>
      <c r="AC20" s="16" t="s">
        <v>2549</v>
      </c>
      <c r="AD20" s="16" t="s">
        <v>87</v>
      </c>
      <c r="AE20" s="16" t="s">
        <v>145</v>
      </c>
      <c r="AF20" s="16" t="s">
        <v>2550</v>
      </c>
      <c r="AG20" s="15" t="s">
        <v>62</v>
      </c>
    </row>
    <row r="21" spans="1:33" x14ac:dyDescent="0.5">
      <c r="A21" s="16" t="s">
        <v>2275</v>
      </c>
      <c r="B21" s="16" t="s">
        <v>2276</v>
      </c>
      <c r="C21" s="16" t="s">
        <v>2277</v>
      </c>
      <c r="D21" s="16">
        <v>9852510.5</v>
      </c>
      <c r="E21" s="16">
        <v>1047533.0625</v>
      </c>
      <c r="F21" s="16">
        <v>1995534.5</v>
      </c>
      <c r="G21" s="16">
        <v>26143735</v>
      </c>
      <c r="H21" s="16">
        <v>11716056.75</v>
      </c>
      <c r="I21" s="16">
        <v>21284905.75</v>
      </c>
      <c r="J21" s="16">
        <v>16819800.5</v>
      </c>
      <c r="K21" s="16">
        <v>15270050</v>
      </c>
      <c r="L21" s="16">
        <v>1119893.5</v>
      </c>
      <c r="M21" s="16">
        <v>205</v>
      </c>
      <c r="N21" s="16">
        <v>22.7</v>
      </c>
      <c r="O21" s="16">
        <f>(I21-F21)*3.72</f>
        <v>71756461.049999997</v>
      </c>
      <c r="P21" s="16">
        <f>(G21-D21)*5.89</f>
        <v>95955312.304999992</v>
      </c>
      <c r="Q21" s="16">
        <f>(H21-F21)*1</f>
        <v>9720522.25</v>
      </c>
      <c r="R21" s="17">
        <f>MEDIAN(O21:Q21)</f>
        <v>71756461.049999997</v>
      </c>
      <c r="S21" s="16">
        <f>(K21-E21)*1.23</f>
        <v>17493695.833124999</v>
      </c>
      <c r="T21" s="16">
        <f>(L21-F21)*12.4</f>
        <v>-10857948.4</v>
      </c>
      <c r="U21" s="16">
        <f>(J21-D21)*1</f>
        <v>6967290</v>
      </c>
      <c r="V21" s="42">
        <f>MEDIAN(S21:U21)</f>
        <v>6967290</v>
      </c>
      <c r="W21" s="16">
        <f>LOG(R21,2)</f>
        <v>26.096605404085285</v>
      </c>
      <c r="X21" s="16">
        <f>LOG(V21,2)</f>
        <v>22.73216618326261</v>
      </c>
      <c r="Y21" s="3">
        <f>V21/R21</f>
        <v>9.7096343633017002E-2</v>
      </c>
      <c r="Z21" s="3">
        <f>LOG(Y21,2)</f>
        <v>-3.3644392208226757</v>
      </c>
      <c r="AA21" s="3">
        <f>TTEST(O21:Q21,S21:U21,2,1)</f>
        <v>0.21070932016201493</v>
      </c>
      <c r="AB21" s="3">
        <f>-LOG(AA21)</f>
        <v>0.676316254114668</v>
      </c>
      <c r="AC21" s="16" t="s">
        <v>2278</v>
      </c>
      <c r="AD21" s="16" t="s">
        <v>195</v>
      </c>
      <c r="AE21" s="16" t="s">
        <v>51</v>
      </c>
      <c r="AF21" s="16" t="s">
        <v>2279</v>
      </c>
      <c r="AG21" s="15" t="s">
        <v>82</v>
      </c>
    </row>
    <row r="22" spans="1:33" x14ac:dyDescent="0.5">
      <c r="A22" s="16" t="s">
        <v>2416</v>
      </c>
      <c r="B22" s="16" t="s">
        <v>2417</v>
      </c>
      <c r="C22" s="16" t="s">
        <v>2418</v>
      </c>
      <c r="D22" s="16" t="s">
        <v>3040</v>
      </c>
      <c r="E22" s="16">
        <v>549582.5625</v>
      </c>
      <c r="F22" s="16" t="s">
        <v>3040</v>
      </c>
      <c r="G22" s="16">
        <v>317438.3125</v>
      </c>
      <c r="H22" s="16">
        <v>680262</v>
      </c>
      <c r="I22" s="16">
        <v>257768.1875</v>
      </c>
      <c r="J22" s="16" t="s">
        <v>3040</v>
      </c>
      <c r="K22" s="16">
        <v>169519.5</v>
      </c>
      <c r="L22" s="16">
        <v>1229825.125</v>
      </c>
      <c r="M22" s="16">
        <v>907</v>
      </c>
      <c r="N22" s="16">
        <v>102.3</v>
      </c>
      <c r="O22" s="16" t="e">
        <f>(I22-F22)*3.72</f>
        <v>#VALUE!</v>
      </c>
      <c r="P22" s="16" t="e">
        <f>(G22-D22)*5.89</f>
        <v>#VALUE!</v>
      </c>
      <c r="Q22" s="16" t="e">
        <f>(H22-F22)*1</f>
        <v>#VALUE!</v>
      </c>
      <c r="R22" s="17" t="e">
        <f>MEDIAN(O22:Q22)</f>
        <v>#VALUE!</v>
      </c>
      <c r="S22" s="16">
        <f>(K22-E22)*1.23</f>
        <v>-467477.56687500002</v>
      </c>
      <c r="T22" s="16" t="e">
        <f>(L22-F22)*12.4</f>
        <v>#VALUE!</v>
      </c>
      <c r="U22" s="16" t="e">
        <f>(J22-D22)*1</f>
        <v>#VALUE!</v>
      </c>
      <c r="V22" s="42">
        <f>25000</f>
        <v>25000</v>
      </c>
      <c r="W22" s="16" t="e">
        <f>LOG(R22,2)</f>
        <v>#VALUE!</v>
      </c>
      <c r="X22" s="16">
        <f>LOG(V22,2)</f>
        <v>14.609640474436812</v>
      </c>
      <c r="Y22" s="3" t="e">
        <f>V22/R22</f>
        <v>#VALUE!</v>
      </c>
      <c r="Z22" s="3" t="e">
        <f>LOG(Y22,2)</f>
        <v>#VALUE!</v>
      </c>
      <c r="AA22" s="3" t="e">
        <f>TTEST(O22:Q22,S22:U22,2,1)</f>
        <v>#VALUE!</v>
      </c>
      <c r="AB22" s="3" t="e">
        <f>-LOG(AA22)</f>
        <v>#VALUE!</v>
      </c>
      <c r="AC22" s="16" t="s">
        <v>2419</v>
      </c>
      <c r="AD22" s="16" t="s">
        <v>113</v>
      </c>
      <c r="AE22" s="16" t="s">
        <v>43</v>
      </c>
      <c r="AF22" s="16" t="s">
        <v>1417</v>
      </c>
      <c r="AG22" s="15" t="s">
        <v>62</v>
      </c>
    </row>
    <row r="23" spans="1:33" x14ac:dyDescent="0.5">
      <c r="A23" s="16" t="s">
        <v>1921</v>
      </c>
      <c r="B23" s="16" t="s">
        <v>1922</v>
      </c>
      <c r="C23" s="16" t="s">
        <v>1923</v>
      </c>
      <c r="D23" s="16">
        <v>1558580.125</v>
      </c>
      <c r="E23" s="16" t="s">
        <v>3040</v>
      </c>
      <c r="F23" s="16" t="s">
        <v>3040</v>
      </c>
      <c r="G23" s="16">
        <v>2195219</v>
      </c>
      <c r="H23" s="16">
        <v>2134207.25</v>
      </c>
      <c r="I23" s="16">
        <v>3783427</v>
      </c>
      <c r="J23" s="16">
        <v>3471396.5</v>
      </c>
      <c r="K23" s="16">
        <v>3417095.25</v>
      </c>
      <c r="L23" s="16">
        <v>1253075.625</v>
      </c>
      <c r="M23" s="16">
        <v>505</v>
      </c>
      <c r="N23" s="16">
        <v>56.7</v>
      </c>
      <c r="O23" s="16" t="e">
        <f>(I23-F23)*3.72</f>
        <v>#VALUE!</v>
      </c>
      <c r="P23" s="16">
        <f>(G23-D23)*5.89</f>
        <v>3749802.9737499999</v>
      </c>
      <c r="Q23" s="16" t="e">
        <f>(H23-F23)*1</f>
        <v>#VALUE!</v>
      </c>
      <c r="R23" s="17" t="e">
        <f>MEDIAN(O23:Q23)</f>
        <v>#VALUE!</v>
      </c>
      <c r="S23" s="16" t="e">
        <f>(K23-E23)*1.23</f>
        <v>#VALUE!</v>
      </c>
      <c r="T23" s="16" t="e">
        <f>(L23-F23)*12.4</f>
        <v>#VALUE!</v>
      </c>
      <c r="U23" s="16">
        <f>(J23-D23)*1</f>
        <v>1912816.375</v>
      </c>
      <c r="V23" s="42" t="e">
        <f>MEDIAN(S23:U23)</f>
        <v>#VALUE!</v>
      </c>
      <c r="W23" s="16" t="e">
        <f>LOG(R23,2)</f>
        <v>#VALUE!</v>
      </c>
      <c r="X23" s="16" t="e">
        <f>LOG(V23,2)</f>
        <v>#VALUE!</v>
      </c>
      <c r="Y23" s="3" t="e">
        <f>V23/R23</f>
        <v>#VALUE!</v>
      </c>
      <c r="Z23" s="3" t="e">
        <f>LOG(Y23,2)</f>
        <v>#VALUE!</v>
      </c>
      <c r="AA23" s="3" t="e">
        <f>TTEST(O23:Q23,S23:U23,2,1)</f>
        <v>#VALUE!</v>
      </c>
      <c r="AB23" s="3" t="e">
        <f>-LOG(AA23)</f>
        <v>#VALUE!</v>
      </c>
      <c r="AC23" s="16" t="s">
        <v>599</v>
      </c>
      <c r="AD23" s="16" t="s">
        <v>1924</v>
      </c>
      <c r="AE23" s="16" t="s">
        <v>51</v>
      </c>
      <c r="AF23" s="16" t="s">
        <v>1925</v>
      </c>
      <c r="AG23" s="15" t="s">
        <v>342</v>
      </c>
    </row>
    <row r="24" spans="1:33" x14ac:dyDescent="0.5">
      <c r="A24" s="16" t="s">
        <v>2576</v>
      </c>
      <c r="B24" s="16" t="s">
        <v>2577</v>
      </c>
      <c r="C24" s="16" t="s">
        <v>2578</v>
      </c>
      <c r="D24" s="16">
        <v>893051.4375</v>
      </c>
      <c r="E24" s="16">
        <v>1434269.25</v>
      </c>
      <c r="F24" s="16">
        <v>1782661.5</v>
      </c>
      <c r="G24" s="16">
        <v>2252268.25</v>
      </c>
      <c r="H24" s="16">
        <v>4510076.5</v>
      </c>
      <c r="I24" s="16">
        <v>9141239</v>
      </c>
      <c r="J24" s="16">
        <v>872337.75</v>
      </c>
      <c r="K24" s="16">
        <v>3717735</v>
      </c>
      <c r="L24" s="16">
        <v>1267673</v>
      </c>
      <c r="M24" s="16">
        <v>340</v>
      </c>
      <c r="N24" s="16">
        <v>37.5</v>
      </c>
      <c r="O24" s="16">
        <f>(I24-F24)*3.72</f>
        <v>27373908.300000001</v>
      </c>
      <c r="P24" s="16">
        <f>(G24-D24)*5.89</f>
        <v>8005787.0256249998</v>
      </c>
      <c r="Q24" s="16">
        <f>(H24-F24)*1</f>
        <v>2727415</v>
      </c>
      <c r="R24" s="17">
        <f>MEDIAN(O24:Q24)</f>
        <v>8005787.0256249998</v>
      </c>
      <c r="S24" s="16">
        <f>(K24-E24)*1.23</f>
        <v>2808662.8725000001</v>
      </c>
      <c r="T24" s="16">
        <f>(L24-F24)*12.4</f>
        <v>-6385857.4000000004</v>
      </c>
      <c r="U24" s="16">
        <f>(J24-D24)*1</f>
        <v>-20713.6875</v>
      </c>
      <c r="V24" s="42">
        <f>25000</f>
        <v>25000</v>
      </c>
      <c r="W24" s="16">
        <f>LOG(R24,2)</f>
        <v>22.932611806188582</v>
      </c>
      <c r="X24" s="16">
        <f>LOG(V24,2)</f>
        <v>14.609640474436812</v>
      </c>
      <c r="Y24" s="3">
        <f>V24/R24</f>
        <v>3.1227410771707716E-3</v>
      </c>
      <c r="Z24" s="3">
        <f>LOG(Y24,2)</f>
        <v>-8.32297133175177</v>
      </c>
      <c r="AA24" s="3">
        <f>TTEST(O24:Q24,S24:U24,2,1)</f>
        <v>0.15818160704207207</v>
      </c>
      <c r="AB24" s="3">
        <f>-LOG(AA24)</f>
        <v>0.8008440165685945</v>
      </c>
      <c r="AC24" s="16" t="s">
        <v>861</v>
      </c>
      <c r="AD24" s="16" t="s">
        <v>414</v>
      </c>
      <c r="AE24" s="16" t="s">
        <v>51</v>
      </c>
      <c r="AF24" s="16" t="s">
        <v>2143</v>
      </c>
      <c r="AG24" s="15" t="s">
        <v>82</v>
      </c>
    </row>
    <row r="25" spans="1:33" x14ac:dyDescent="0.5">
      <c r="A25" s="16" t="s">
        <v>2716</v>
      </c>
      <c r="B25" s="16" t="s">
        <v>2717</v>
      </c>
      <c r="C25" s="16" t="s">
        <v>2718</v>
      </c>
      <c r="D25" s="16" t="s">
        <v>3040</v>
      </c>
      <c r="E25" s="16">
        <v>725770.875</v>
      </c>
      <c r="F25" s="16">
        <v>868984.859375</v>
      </c>
      <c r="G25" s="16">
        <v>1547561.25</v>
      </c>
      <c r="H25" s="16">
        <v>10150829.5</v>
      </c>
      <c r="I25" s="16">
        <v>7358777.25</v>
      </c>
      <c r="J25" s="16">
        <v>462999.03125</v>
      </c>
      <c r="K25" s="16">
        <v>9657699</v>
      </c>
      <c r="L25" s="16">
        <v>1273710.25</v>
      </c>
      <c r="M25" s="16">
        <v>286</v>
      </c>
      <c r="N25" s="16">
        <v>32.200000000000003</v>
      </c>
      <c r="O25" s="16">
        <f>(I25-F25)*3.72</f>
        <v>24142027.693125002</v>
      </c>
      <c r="P25" s="16" t="e">
        <f>(G25-D25)*5.89</f>
        <v>#VALUE!</v>
      </c>
      <c r="Q25" s="16">
        <f>(H25-F25)*1</f>
        <v>9281844.640625</v>
      </c>
      <c r="R25" s="17" t="e">
        <f>MEDIAN(O25:Q25)</f>
        <v>#VALUE!</v>
      </c>
      <c r="S25" s="16">
        <f>(K25-E25)*1.23</f>
        <v>10986271.59375</v>
      </c>
      <c r="T25" s="16">
        <f>(L25-F25)*12.4</f>
        <v>5018594.84375</v>
      </c>
      <c r="U25" s="16" t="e">
        <f>(J25-D25)*1</f>
        <v>#VALUE!</v>
      </c>
      <c r="V25" s="42" t="e">
        <f>MEDIAN(S25:U25)</f>
        <v>#VALUE!</v>
      </c>
      <c r="W25" s="16" t="e">
        <f>LOG(R25,2)</f>
        <v>#VALUE!</v>
      </c>
      <c r="X25" s="16" t="e">
        <f>LOG(V25,2)</f>
        <v>#VALUE!</v>
      </c>
      <c r="Y25" s="3" t="e">
        <f>V25/R25</f>
        <v>#VALUE!</v>
      </c>
      <c r="Z25" s="3" t="e">
        <f>LOG(Y25,2)</f>
        <v>#VALUE!</v>
      </c>
      <c r="AA25" s="3" t="e">
        <f>TTEST(O25:Q25,S25:U25,2,1)</f>
        <v>#VALUE!</v>
      </c>
      <c r="AB25" s="3" t="e">
        <f>-LOG(AA25)</f>
        <v>#VALUE!</v>
      </c>
      <c r="AC25" s="16" t="s">
        <v>205</v>
      </c>
      <c r="AD25" s="16" t="s">
        <v>2719</v>
      </c>
      <c r="AE25" s="16" t="s">
        <v>44</v>
      </c>
      <c r="AF25" s="16" t="s">
        <v>2018</v>
      </c>
      <c r="AG25" s="15" t="s">
        <v>342</v>
      </c>
    </row>
    <row r="26" spans="1:33" x14ac:dyDescent="0.5">
      <c r="A26" s="16" t="s">
        <v>1968</v>
      </c>
      <c r="B26" s="16" t="s">
        <v>1969</v>
      </c>
      <c r="C26" s="16" t="s">
        <v>1970</v>
      </c>
      <c r="D26" s="16">
        <v>7164821</v>
      </c>
      <c r="E26" s="16">
        <v>1492868.65625</v>
      </c>
      <c r="F26" s="16">
        <v>1957661.75</v>
      </c>
      <c r="G26" s="16">
        <v>8123698</v>
      </c>
      <c r="H26" s="16">
        <v>3377635</v>
      </c>
      <c r="I26" s="16">
        <v>10522438</v>
      </c>
      <c r="J26" s="16">
        <v>10983935</v>
      </c>
      <c r="K26" s="16">
        <v>7241901</v>
      </c>
      <c r="L26" s="16">
        <v>1327936.875</v>
      </c>
      <c r="M26" s="16">
        <v>417</v>
      </c>
      <c r="N26" s="16">
        <v>44.6</v>
      </c>
      <c r="O26" s="16">
        <f>(I26-F26)*3.72</f>
        <v>31860967.650000002</v>
      </c>
      <c r="P26" s="16">
        <f>(G26-D26)*5.89</f>
        <v>5647785.5299999993</v>
      </c>
      <c r="Q26" s="16">
        <f>(H26-F26)*1</f>
        <v>1419973.25</v>
      </c>
      <c r="R26" s="17">
        <f>MEDIAN(O26:Q26)</f>
        <v>5647785.5299999993</v>
      </c>
      <c r="S26" s="16">
        <f>(K26-E26)*1.23</f>
        <v>7071309.7828124994</v>
      </c>
      <c r="T26" s="16">
        <f>(L26-F26)*12.4</f>
        <v>-7808588.4500000002</v>
      </c>
      <c r="U26" s="16">
        <f>(J26-D26)*1</f>
        <v>3819114</v>
      </c>
      <c r="V26" s="42">
        <f>MEDIAN(S26:U26)</f>
        <v>3819114</v>
      </c>
      <c r="W26" s="16">
        <f>LOG(R26,2)</f>
        <v>22.429253873818496</v>
      </c>
      <c r="X26" s="16">
        <f>LOG(V26,2)</f>
        <v>21.864806554165455</v>
      </c>
      <c r="Y26" s="3">
        <f>V26/R26</f>
        <v>0.67621441708676222</v>
      </c>
      <c r="Z26" s="3">
        <f>LOG(Y26,2)</f>
        <v>-0.56444731965304185</v>
      </c>
      <c r="AA26" s="3">
        <f>TTEST(O26:Q26,S26:U26,2,1)</f>
        <v>0.26889820902217898</v>
      </c>
      <c r="AB26" s="3">
        <f>-LOG(AA26)</f>
        <v>0.57041209035525975</v>
      </c>
      <c r="AC26" s="16" t="s">
        <v>890</v>
      </c>
      <c r="AD26" s="16" t="s">
        <v>1971</v>
      </c>
      <c r="AE26" s="16" t="s">
        <v>240</v>
      </c>
      <c r="AF26" s="16" t="s">
        <v>865</v>
      </c>
      <c r="AG26" s="15" t="s">
        <v>62</v>
      </c>
    </row>
    <row r="27" spans="1:33" x14ac:dyDescent="0.5">
      <c r="A27" s="16" t="s">
        <v>2026</v>
      </c>
      <c r="B27" s="16" t="s">
        <v>2027</v>
      </c>
      <c r="C27" s="16" t="s">
        <v>2028</v>
      </c>
      <c r="D27" s="16">
        <v>925395.5625</v>
      </c>
      <c r="E27" s="16">
        <v>312244.96875</v>
      </c>
      <c r="F27" s="16">
        <v>854899.25</v>
      </c>
      <c r="G27" s="16">
        <v>3702581.5</v>
      </c>
      <c r="H27" s="16">
        <v>4995314</v>
      </c>
      <c r="I27" s="16">
        <v>6474747.5</v>
      </c>
      <c r="J27" s="16">
        <v>2642721.5</v>
      </c>
      <c r="K27" s="16">
        <v>2615623</v>
      </c>
      <c r="L27" s="16">
        <v>1347207.875</v>
      </c>
      <c r="M27" s="16">
        <v>359</v>
      </c>
      <c r="N27" s="16">
        <v>42.1</v>
      </c>
      <c r="O27" s="16">
        <f>(I27-F27)*3.72</f>
        <v>20905835.490000002</v>
      </c>
      <c r="P27" s="16">
        <f>(G27-D27)*5.89</f>
        <v>16357625.171875</v>
      </c>
      <c r="Q27" s="16">
        <f>(H27-F27)*1</f>
        <v>4140414.75</v>
      </c>
      <c r="R27" s="17">
        <f>MEDIAN(O27:Q27)</f>
        <v>16357625.171875</v>
      </c>
      <c r="S27" s="16">
        <f>(K27-E27)*1.23</f>
        <v>2833154.9784375001</v>
      </c>
      <c r="T27" s="16">
        <f>(L27-F27)*12.4</f>
        <v>6104626.9500000002</v>
      </c>
      <c r="U27" s="16">
        <f>(J27-D27)*1</f>
        <v>1717325.9375</v>
      </c>
      <c r="V27" s="42">
        <f>MEDIAN(S27:U27)</f>
        <v>2833154.9784375001</v>
      </c>
      <c r="W27" s="16">
        <f>LOG(R27,2)</f>
        <v>23.963459974749497</v>
      </c>
      <c r="X27" s="16">
        <f>LOG(V27,2)</f>
        <v>21.433978091092367</v>
      </c>
      <c r="Y27" s="3">
        <f>V27/R27</f>
        <v>0.1732008741286464</v>
      </c>
      <c r="Z27" s="3">
        <f>LOG(Y27,2)</f>
        <v>-2.5294818836571302</v>
      </c>
      <c r="AA27" s="3">
        <f>TTEST(O27:Q27,S27:U27,2,1)</f>
        <v>0.1513669571388</v>
      </c>
      <c r="AB27" s="3">
        <f>-LOG(AA27)</f>
        <v>0.81996891940981931</v>
      </c>
      <c r="AC27" s="16" t="s">
        <v>2029</v>
      </c>
      <c r="AD27" s="16" t="s">
        <v>1250</v>
      </c>
      <c r="AE27" s="16" t="s">
        <v>145</v>
      </c>
      <c r="AF27" s="16" t="s">
        <v>2030</v>
      </c>
      <c r="AG27" s="15" t="s">
        <v>62</v>
      </c>
    </row>
    <row r="28" spans="1:33" x14ac:dyDescent="0.5">
      <c r="A28" s="16" t="s">
        <v>1677</v>
      </c>
      <c r="B28" s="16" t="s">
        <v>1678</v>
      </c>
      <c r="C28" s="16" t="s">
        <v>1679</v>
      </c>
      <c r="D28" s="16">
        <v>2718033.75</v>
      </c>
      <c r="E28" s="16">
        <v>142613.71875</v>
      </c>
      <c r="F28" s="16">
        <v>2137996.5</v>
      </c>
      <c r="G28" s="16">
        <v>11655816</v>
      </c>
      <c r="H28" s="16">
        <v>8726459</v>
      </c>
      <c r="I28" s="16">
        <v>9722055.75</v>
      </c>
      <c r="J28" s="16">
        <v>12772185</v>
      </c>
      <c r="K28" s="16">
        <v>5760936</v>
      </c>
      <c r="L28" s="16">
        <v>1418816.375</v>
      </c>
      <c r="M28" s="16">
        <v>758</v>
      </c>
      <c r="N28" s="16">
        <v>85.8</v>
      </c>
      <c r="O28" s="16">
        <f>(I28-F28)*3.72</f>
        <v>28212700.41</v>
      </c>
      <c r="P28" s="16">
        <f>(G28-D28)*5.89</f>
        <v>52643537.452500001</v>
      </c>
      <c r="Q28" s="16">
        <f>(H28-F28)*1</f>
        <v>6588462.5</v>
      </c>
      <c r="R28" s="17">
        <f>MEDIAN(O28:Q28)</f>
        <v>28212700.41</v>
      </c>
      <c r="S28" s="16">
        <f>(K28-E28)*1.23</f>
        <v>6910536.4059375003</v>
      </c>
      <c r="T28" s="16">
        <f>(L28-F28)*12.4</f>
        <v>-8917833.5500000007</v>
      </c>
      <c r="U28" s="16">
        <f>(J28-D28)*1</f>
        <v>10054151.25</v>
      </c>
      <c r="V28" s="42">
        <f>MEDIAN(S28:U28)</f>
        <v>6910536.4059375003</v>
      </c>
      <c r="W28" s="16">
        <f>LOG(R28,2)</f>
        <v>24.749841425904634</v>
      </c>
      <c r="X28" s="16">
        <f>LOG(V28,2)</f>
        <v>22.720366268382094</v>
      </c>
      <c r="Y28" s="3">
        <f>V28/R28</f>
        <v>0.24494416718394169</v>
      </c>
      <c r="Z28" s="3">
        <f>LOG(Y28,2)</f>
        <v>-2.0294751575225414</v>
      </c>
      <c r="AA28" s="3">
        <f>TTEST(O28:Q28,S28:U28,2,1)</f>
        <v>0.29730329109861531</v>
      </c>
      <c r="AB28" s="3">
        <f>-LOG(AA28)</f>
        <v>0.52680028319984895</v>
      </c>
      <c r="AC28" s="16" t="s">
        <v>1680</v>
      </c>
      <c r="AD28" s="16" t="s">
        <v>1681</v>
      </c>
      <c r="AE28" s="16" t="s">
        <v>51</v>
      </c>
      <c r="AF28" s="16" t="s">
        <v>1682</v>
      </c>
      <c r="AG28" s="15" t="s">
        <v>342</v>
      </c>
    </row>
    <row r="29" spans="1:33" x14ac:dyDescent="0.5">
      <c r="A29" s="16" t="s">
        <v>2037</v>
      </c>
      <c r="B29" s="16" t="s">
        <v>2038</v>
      </c>
      <c r="C29" s="16" t="s">
        <v>2039</v>
      </c>
      <c r="D29" s="16">
        <v>1347220.25</v>
      </c>
      <c r="E29" s="16">
        <v>709641.375</v>
      </c>
      <c r="F29" s="16">
        <v>984449.1875</v>
      </c>
      <c r="G29" s="16">
        <v>6705294</v>
      </c>
      <c r="H29" s="16">
        <v>3703828.5</v>
      </c>
      <c r="I29" s="16">
        <v>5806383.5</v>
      </c>
      <c r="J29" s="16">
        <v>2741461.75</v>
      </c>
      <c r="K29" s="16">
        <v>3120026.25</v>
      </c>
      <c r="L29" s="16">
        <v>1422663.375</v>
      </c>
      <c r="M29" s="16">
        <v>354</v>
      </c>
      <c r="N29" s="16">
        <v>38.700000000000003</v>
      </c>
      <c r="O29" s="16">
        <f>(I29-F29)*3.72</f>
        <v>17937595.642500002</v>
      </c>
      <c r="P29" s="16">
        <f>(G29-D29)*5.89</f>
        <v>31559054.387499999</v>
      </c>
      <c r="Q29" s="16">
        <f>(H29-F29)*1</f>
        <v>2719379.3125</v>
      </c>
      <c r="R29" s="17">
        <f>MEDIAN(O29:Q29)</f>
        <v>17937595.642500002</v>
      </c>
      <c r="S29" s="16">
        <f>(K29-E29)*1.23</f>
        <v>2964773.3962499998</v>
      </c>
      <c r="T29" s="16">
        <f>(L29-F29)*12.4</f>
        <v>5433855.9249999998</v>
      </c>
      <c r="U29" s="16">
        <f>(J29-D29)*1</f>
        <v>1394241.5</v>
      </c>
      <c r="V29" s="42">
        <f>MEDIAN(S29:U29)</f>
        <v>2964773.3962499998</v>
      </c>
      <c r="W29" s="16">
        <f>LOG(R29,2)</f>
        <v>24.096483188409206</v>
      </c>
      <c r="X29" s="16">
        <f>LOG(V29,2)</f>
        <v>21.499490410149537</v>
      </c>
      <c r="Y29" s="3">
        <f>V29/R29</f>
        <v>0.16528265300091205</v>
      </c>
      <c r="Z29" s="3">
        <f>LOG(Y29,2)</f>
        <v>-2.5969927782596685</v>
      </c>
      <c r="AA29" s="3">
        <f>TTEST(O29:Q29,S29:U29,2,1)</f>
        <v>0.18737963695377613</v>
      </c>
      <c r="AB29" s="3">
        <f>-LOG(AA29)</f>
        <v>0.72727760682667675</v>
      </c>
      <c r="AC29" s="16" t="s">
        <v>2040</v>
      </c>
      <c r="AD29" s="16" t="s">
        <v>728</v>
      </c>
      <c r="AE29" s="16" t="s">
        <v>44</v>
      </c>
      <c r="AF29" s="16" t="s">
        <v>635</v>
      </c>
      <c r="AG29" s="15" t="s">
        <v>82</v>
      </c>
    </row>
    <row r="30" spans="1:33" x14ac:dyDescent="0.5">
      <c r="A30" s="16" t="s">
        <v>2735</v>
      </c>
      <c r="B30" s="16" t="s">
        <v>2736</v>
      </c>
      <c r="C30" s="16" t="s">
        <v>2737</v>
      </c>
      <c r="D30" s="16">
        <v>2611107.5</v>
      </c>
      <c r="E30" s="16" t="s">
        <v>3040</v>
      </c>
      <c r="F30" s="16">
        <v>469217.03125</v>
      </c>
      <c r="G30" s="16">
        <v>1450567.375</v>
      </c>
      <c r="H30" s="16" t="s">
        <v>3040</v>
      </c>
      <c r="I30" s="16">
        <v>4522276.5</v>
      </c>
      <c r="J30" s="16" t="s">
        <v>3040</v>
      </c>
      <c r="K30" s="16">
        <v>3403625</v>
      </c>
      <c r="L30" s="16">
        <v>1437502</v>
      </c>
      <c r="M30" s="16">
        <v>414</v>
      </c>
      <c r="N30" s="16">
        <v>46.6</v>
      </c>
      <c r="O30" s="16">
        <f>(I30-F30)*3.72</f>
        <v>15077381.223750001</v>
      </c>
      <c r="P30" s="16">
        <f>(G30-D30)*5.89</f>
        <v>-6835581.3362499997</v>
      </c>
      <c r="Q30" s="16" t="e">
        <f>(H30-F30)*1</f>
        <v>#VALUE!</v>
      </c>
      <c r="R30" s="17">
        <v>80000</v>
      </c>
      <c r="S30" s="16" t="e">
        <f>(K30-E30)*1.23</f>
        <v>#VALUE!</v>
      </c>
      <c r="T30" s="16">
        <f>(L30-F30)*12.4</f>
        <v>12006733.612500001</v>
      </c>
      <c r="U30" s="16" t="e">
        <f>(J30-D30)*1</f>
        <v>#VALUE!</v>
      </c>
      <c r="V30" s="42" t="e">
        <f>MEDIAN(S30:U30)</f>
        <v>#VALUE!</v>
      </c>
      <c r="W30" s="16">
        <f>LOG(R30,2)</f>
        <v>16.287712379549451</v>
      </c>
      <c r="X30" s="16" t="e">
        <f>LOG(V30,2)</f>
        <v>#VALUE!</v>
      </c>
      <c r="Y30" s="3" t="e">
        <f>V30/R30</f>
        <v>#VALUE!</v>
      </c>
      <c r="Z30" s="3" t="e">
        <f>LOG(Y30,2)</f>
        <v>#VALUE!</v>
      </c>
      <c r="AA30" s="3" t="e">
        <f>TTEST(O30:Q30,S30:U30,2,1)</f>
        <v>#VALUE!</v>
      </c>
      <c r="AB30" s="3" t="e">
        <f>-LOG(AA30)</f>
        <v>#VALUE!</v>
      </c>
      <c r="AC30" s="16" t="s">
        <v>425</v>
      </c>
      <c r="AD30" s="16" t="s">
        <v>2738</v>
      </c>
      <c r="AE30" s="16" t="s">
        <v>51</v>
      </c>
      <c r="AF30" s="16" t="s">
        <v>2739</v>
      </c>
      <c r="AG30" s="15" t="s">
        <v>158</v>
      </c>
    </row>
    <row r="31" spans="1:33" x14ac:dyDescent="0.5">
      <c r="A31" s="16" t="s">
        <v>1555</v>
      </c>
      <c r="B31" s="16" t="s">
        <v>1556</v>
      </c>
      <c r="C31" s="16" t="s">
        <v>1557</v>
      </c>
      <c r="D31" s="16">
        <v>1205353.875</v>
      </c>
      <c r="E31" s="16" t="s">
        <v>3040</v>
      </c>
      <c r="F31" s="16">
        <v>421798.4375</v>
      </c>
      <c r="G31" s="16" t="s">
        <v>3040</v>
      </c>
      <c r="H31" s="16">
        <v>11837369.75</v>
      </c>
      <c r="I31" s="16">
        <v>5135694</v>
      </c>
      <c r="J31" s="16">
        <v>3024340.375</v>
      </c>
      <c r="K31" s="16">
        <v>7954809.5</v>
      </c>
      <c r="L31" s="16">
        <v>1438193.5</v>
      </c>
      <c r="M31" s="16">
        <v>798</v>
      </c>
      <c r="N31" s="16">
        <v>88.4</v>
      </c>
      <c r="O31" s="16">
        <f>(I31-F31)*3.72</f>
        <v>17535691.4925</v>
      </c>
      <c r="P31" s="16" t="e">
        <f>(G31-D31)*5.89</f>
        <v>#VALUE!</v>
      </c>
      <c r="Q31" s="16">
        <f>(H31-F31)*1</f>
        <v>11415571.3125</v>
      </c>
      <c r="R31" s="17" t="e">
        <f>MEDIAN(O31:Q31)</f>
        <v>#VALUE!</v>
      </c>
      <c r="S31" s="16" t="e">
        <f>(K31-E31)*1.23</f>
        <v>#VALUE!</v>
      </c>
      <c r="T31" s="16">
        <f>(L31-F31)*12.4</f>
        <v>12603298.775</v>
      </c>
      <c r="U31" s="16">
        <f>(J31-D31)*1</f>
        <v>1818986.5</v>
      </c>
      <c r="V31" s="42" t="e">
        <f>MEDIAN(S31:U31)</f>
        <v>#VALUE!</v>
      </c>
      <c r="W31" s="16" t="e">
        <f>LOG(R31,2)</f>
        <v>#VALUE!</v>
      </c>
      <c r="X31" s="16" t="e">
        <f>LOG(V31,2)</f>
        <v>#VALUE!</v>
      </c>
      <c r="Y31" s="3" t="e">
        <f>V31/R31</f>
        <v>#VALUE!</v>
      </c>
      <c r="Z31" s="3" t="e">
        <f>LOG(Y31,2)</f>
        <v>#VALUE!</v>
      </c>
      <c r="AA31" s="3" t="e">
        <f>TTEST(O31:Q31,S31:U31,2,1)</f>
        <v>#VALUE!</v>
      </c>
      <c r="AB31" s="3" t="e">
        <f>-LOG(AA31)</f>
        <v>#VALUE!</v>
      </c>
      <c r="AC31" s="16" t="s">
        <v>1558</v>
      </c>
      <c r="AD31" s="16" t="s">
        <v>325</v>
      </c>
      <c r="AE31" s="16" t="s">
        <v>766</v>
      </c>
      <c r="AF31" s="16" t="s">
        <v>1559</v>
      </c>
      <c r="AG31" s="15" t="s">
        <v>82</v>
      </c>
    </row>
    <row r="32" spans="1:33" x14ac:dyDescent="0.5">
      <c r="A32" s="16" t="s">
        <v>631</v>
      </c>
      <c r="B32" s="16" t="s">
        <v>632</v>
      </c>
      <c r="C32" s="16" t="s">
        <v>633</v>
      </c>
      <c r="D32" s="16" t="s">
        <v>3040</v>
      </c>
      <c r="E32" s="16">
        <v>773487.3125</v>
      </c>
      <c r="F32" s="16">
        <v>609584.6875</v>
      </c>
      <c r="G32" s="16">
        <v>1952245.875</v>
      </c>
      <c r="H32" s="16">
        <v>6094802</v>
      </c>
      <c r="I32" s="16">
        <v>9067601</v>
      </c>
      <c r="J32" s="16">
        <v>1672070.625</v>
      </c>
      <c r="K32" s="16">
        <v>7969586.5</v>
      </c>
      <c r="L32" s="16">
        <v>1509961.875</v>
      </c>
      <c r="M32" s="16">
        <v>443</v>
      </c>
      <c r="N32" s="16">
        <v>50.5</v>
      </c>
      <c r="O32" s="16">
        <f>(I32-F32)*3.72</f>
        <v>31463820.682500001</v>
      </c>
      <c r="P32" s="16" t="e">
        <f>(G32-D32)*5.89</f>
        <v>#VALUE!</v>
      </c>
      <c r="Q32" s="16">
        <f>(H32-F32)*1</f>
        <v>5485217.3125</v>
      </c>
      <c r="R32" s="17" t="e">
        <f>MEDIAN(O32:Q32)</f>
        <v>#VALUE!</v>
      </c>
      <c r="S32" s="16">
        <f>(K32-E32)*1.23</f>
        <v>8851202.0006249994</v>
      </c>
      <c r="T32" s="16">
        <f>(L32-F32)*12.4</f>
        <v>11164677.125</v>
      </c>
      <c r="U32" s="16" t="e">
        <f>(J32-D32)*1</f>
        <v>#VALUE!</v>
      </c>
      <c r="V32" s="42" t="e">
        <f>MEDIAN(S32:U32)</f>
        <v>#VALUE!</v>
      </c>
      <c r="W32" s="16" t="e">
        <f>LOG(R32,2)</f>
        <v>#VALUE!</v>
      </c>
      <c r="X32" s="16" t="e">
        <f>LOG(V32,2)</f>
        <v>#VALUE!</v>
      </c>
      <c r="Y32" s="3" t="e">
        <f>V32/R32</f>
        <v>#VALUE!</v>
      </c>
      <c r="Z32" s="3" t="e">
        <f>LOG(Y32,2)</f>
        <v>#VALUE!</v>
      </c>
      <c r="AA32" s="3" t="e">
        <f>TTEST(O32:Q32,S32:U32,2,1)</f>
        <v>#VALUE!</v>
      </c>
      <c r="AB32" s="3" t="e">
        <f>-LOG(AA32)</f>
        <v>#VALUE!</v>
      </c>
      <c r="AC32" s="16" t="s">
        <v>112</v>
      </c>
      <c r="AD32" s="16" t="s">
        <v>634</v>
      </c>
      <c r="AE32" s="16" t="s">
        <v>51</v>
      </c>
      <c r="AF32" s="16" t="s">
        <v>635</v>
      </c>
      <c r="AG32" s="15" t="s">
        <v>82</v>
      </c>
    </row>
    <row r="33" spans="1:33" x14ac:dyDescent="0.5">
      <c r="A33" s="16" t="s">
        <v>2591</v>
      </c>
      <c r="B33" s="16" t="s">
        <v>2592</v>
      </c>
      <c r="C33" s="16" t="s">
        <v>2593</v>
      </c>
      <c r="D33" s="16">
        <v>6474077.5</v>
      </c>
      <c r="E33" s="16">
        <v>6121334.125</v>
      </c>
      <c r="F33" s="16">
        <v>3990873.125</v>
      </c>
      <c r="G33" s="16">
        <v>25002325</v>
      </c>
      <c r="H33" s="16">
        <v>14954994</v>
      </c>
      <c r="I33" s="16">
        <v>4307485.625</v>
      </c>
      <c r="J33" s="16">
        <v>7387054.75</v>
      </c>
      <c r="K33" s="16">
        <v>3251852.625</v>
      </c>
      <c r="L33" s="16">
        <v>1526341.5625</v>
      </c>
      <c r="M33" s="16">
        <v>915</v>
      </c>
      <c r="N33" s="16">
        <v>102.6</v>
      </c>
      <c r="O33" s="16">
        <f>(I33-F33)*3.72</f>
        <v>1177798.5</v>
      </c>
      <c r="P33" s="16">
        <f>(G33-D33)*5.89</f>
        <v>109131377.77499999</v>
      </c>
      <c r="Q33" s="16">
        <f>(H33-F33)*1</f>
        <v>10964120.875</v>
      </c>
      <c r="R33" s="17">
        <f>MEDIAN(O33:Q33)</f>
        <v>10964120.875</v>
      </c>
      <c r="S33" s="16">
        <f>(K33-E33)*1.23</f>
        <v>-3529462.2450000001</v>
      </c>
      <c r="T33" s="16">
        <f>(L33-F33)*12.4</f>
        <v>-30560191.375</v>
      </c>
      <c r="U33" s="16">
        <f>(J33-D33)*1</f>
        <v>912977.25</v>
      </c>
      <c r="V33" s="42">
        <f>25000</f>
        <v>25000</v>
      </c>
      <c r="W33" s="16">
        <f>LOG(R33,2)</f>
        <v>23.386286802705101</v>
      </c>
      <c r="X33" s="16">
        <f>LOG(V33,2)</f>
        <v>14.609640474436812</v>
      </c>
      <c r="Y33" s="3">
        <f>V33/R33</f>
        <v>2.2801645736142983E-3</v>
      </c>
      <c r="Z33" s="3">
        <f>LOG(Y33,2)</f>
        <v>-8.7766463282682885</v>
      </c>
      <c r="AA33" s="3">
        <f>TTEST(O33:Q33,S33:U33,2,1)</f>
        <v>0.3636580647726112</v>
      </c>
      <c r="AB33" s="3">
        <f>-LOG(AA33)</f>
        <v>0.43930677672335794</v>
      </c>
      <c r="AC33" s="16" t="s">
        <v>1165</v>
      </c>
      <c r="AD33" s="16" t="s">
        <v>311</v>
      </c>
      <c r="AE33" s="16" t="s">
        <v>60</v>
      </c>
      <c r="AF33" s="16" t="s">
        <v>2291</v>
      </c>
      <c r="AG33" s="15" t="s">
        <v>45</v>
      </c>
    </row>
    <row r="34" spans="1:33" x14ac:dyDescent="0.5">
      <c r="A34" s="16" t="s">
        <v>1960</v>
      </c>
      <c r="B34" s="16" t="s">
        <v>1961</v>
      </c>
      <c r="C34" s="16" t="s">
        <v>1962</v>
      </c>
      <c r="D34" s="16">
        <v>3507952.5625</v>
      </c>
      <c r="E34" s="16">
        <v>483229.15625</v>
      </c>
      <c r="F34" s="16" t="s">
        <v>3040</v>
      </c>
      <c r="G34" s="16">
        <v>11833052</v>
      </c>
      <c r="H34" s="16" t="s">
        <v>3040</v>
      </c>
      <c r="I34" s="16">
        <v>11159029.0625</v>
      </c>
      <c r="J34" s="16">
        <v>3429735.5</v>
      </c>
      <c r="K34" s="16">
        <v>6982331.5</v>
      </c>
      <c r="L34" s="16">
        <v>1557632.125</v>
      </c>
      <c r="M34" s="16">
        <v>143</v>
      </c>
      <c r="N34" s="16">
        <v>15.8</v>
      </c>
      <c r="O34" s="16" t="e">
        <f>(I34-F34)*3.72</f>
        <v>#VALUE!</v>
      </c>
      <c r="P34" s="16">
        <f>(G34-D34)*5.89</f>
        <v>49034835.686875001</v>
      </c>
      <c r="Q34" s="16" t="e">
        <f>(H34-F34)*1</f>
        <v>#VALUE!</v>
      </c>
      <c r="R34" s="17" t="e">
        <f>MEDIAN(O34:Q34)</f>
        <v>#VALUE!</v>
      </c>
      <c r="S34" s="16">
        <f>(K34-E34)*1.23</f>
        <v>7993895.8828125</v>
      </c>
      <c r="T34" s="16" t="e">
        <f>(L34-F34)*12.4</f>
        <v>#VALUE!</v>
      </c>
      <c r="U34" s="16">
        <f>(J34-D34)*1</f>
        <v>-78217.0625</v>
      </c>
      <c r="V34" s="42" t="e">
        <f>MEDIAN(S34:U34)</f>
        <v>#VALUE!</v>
      </c>
      <c r="W34" s="16" t="e">
        <f>LOG(R34,2)</f>
        <v>#VALUE!</v>
      </c>
      <c r="X34" s="16" t="e">
        <f>LOG(V34,2)</f>
        <v>#VALUE!</v>
      </c>
      <c r="Y34" s="3" t="e">
        <f>V34/R34</f>
        <v>#VALUE!</v>
      </c>
      <c r="Z34" s="3" t="e">
        <f>LOG(Y34,2)</f>
        <v>#VALUE!</v>
      </c>
      <c r="AA34" s="3" t="e">
        <f>TTEST(O34:Q34,S34:U34,2,1)</f>
        <v>#VALUE!</v>
      </c>
      <c r="AB34" s="3" t="e">
        <f>-LOG(AA34)</f>
        <v>#VALUE!</v>
      </c>
      <c r="AC34" s="16" t="s">
        <v>169</v>
      </c>
      <c r="AD34" s="16" t="s">
        <v>137</v>
      </c>
      <c r="AE34" s="16" t="s">
        <v>51</v>
      </c>
      <c r="AF34" s="16" t="s">
        <v>67</v>
      </c>
      <c r="AG34" s="15" t="s">
        <v>62</v>
      </c>
    </row>
    <row r="35" spans="1:33" x14ac:dyDescent="0.5">
      <c r="A35" s="16" t="s">
        <v>2697</v>
      </c>
      <c r="B35" s="16" t="s">
        <v>2698</v>
      </c>
      <c r="C35" s="16" t="s">
        <v>2699</v>
      </c>
      <c r="D35" s="16">
        <v>3091817.25</v>
      </c>
      <c r="E35" s="16">
        <v>625215.75</v>
      </c>
      <c r="F35" s="16">
        <v>662304.3125</v>
      </c>
      <c r="G35" s="16">
        <v>9901813</v>
      </c>
      <c r="H35" s="16">
        <v>3293791.75</v>
      </c>
      <c r="I35" s="16">
        <v>1704231.875</v>
      </c>
      <c r="J35" s="16">
        <v>6723193.5</v>
      </c>
      <c r="K35" s="16">
        <v>1486013.125</v>
      </c>
      <c r="L35" s="16">
        <v>1570496.875</v>
      </c>
      <c r="M35" s="16">
        <v>2752</v>
      </c>
      <c r="N35" s="16">
        <v>299.39999999999998</v>
      </c>
      <c r="O35" s="16">
        <f>(I35-F35)*3.72</f>
        <v>3875970.5325000002</v>
      </c>
      <c r="P35" s="16">
        <f>(G35-D35)*5.89</f>
        <v>40110874.967500001</v>
      </c>
      <c r="Q35" s="16">
        <f>(H35-F35)*1</f>
        <v>2631487.4375</v>
      </c>
      <c r="R35" s="17">
        <f>MEDIAN(O35:Q35)</f>
        <v>3875970.5325000002</v>
      </c>
      <c r="S35" s="16">
        <f>(K35-E35)*1.23</f>
        <v>1058780.77125</v>
      </c>
      <c r="T35" s="16">
        <f>(L35-F35)*12.4</f>
        <v>11261587.775</v>
      </c>
      <c r="U35" s="16">
        <f>(J35-D35)*1</f>
        <v>3631376.25</v>
      </c>
      <c r="V35" s="42">
        <f>MEDIAN(S35:U35)</f>
        <v>3631376.25</v>
      </c>
      <c r="W35" s="16">
        <f>LOG(R35,2)</f>
        <v>21.886126171868263</v>
      </c>
      <c r="X35" s="16">
        <f>LOG(V35,2)</f>
        <v>21.792084986074094</v>
      </c>
      <c r="Y35" s="3">
        <f>V35/R35</f>
        <v>0.93689470019209953</v>
      </c>
      <c r="Z35" s="3">
        <f>LOG(Y35,2)</f>
        <v>-9.4041185794166232E-2</v>
      </c>
      <c r="AA35" s="3">
        <f>TTEST(O35:Q35,S35:U35,2,1)</f>
        <v>0.38954925191135292</v>
      </c>
      <c r="AB35" s="3">
        <f>-LOG(AA35)</f>
        <v>0.40943762533140254</v>
      </c>
      <c r="AC35" s="16" t="s">
        <v>514</v>
      </c>
      <c r="AD35" s="16" t="s">
        <v>42</v>
      </c>
      <c r="AE35" s="16" t="s">
        <v>60</v>
      </c>
      <c r="AF35" s="16" t="s">
        <v>405</v>
      </c>
      <c r="AG35" s="15" t="s">
        <v>45</v>
      </c>
    </row>
    <row r="36" spans="1:33" x14ac:dyDescent="0.5">
      <c r="A36" s="16" t="s">
        <v>1875</v>
      </c>
      <c r="B36" s="16" t="s">
        <v>1876</v>
      </c>
      <c r="C36" s="16" t="s">
        <v>1877</v>
      </c>
      <c r="D36" s="16" t="s">
        <v>3040</v>
      </c>
      <c r="E36" s="16" t="s">
        <v>3040</v>
      </c>
      <c r="F36" s="16">
        <v>276377.53125</v>
      </c>
      <c r="G36" s="16">
        <v>3320058</v>
      </c>
      <c r="H36" s="16">
        <v>2451145.5</v>
      </c>
      <c r="I36" s="16" t="s">
        <v>3040</v>
      </c>
      <c r="J36" s="16">
        <v>2774127.25</v>
      </c>
      <c r="K36" s="16" t="s">
        <v>3040</v>
      </c>
      <c r="L36" s="16">
        <v>1663447.875</v>
      </c>
      <c r="M36" s="16">
        <v>520</v>
      </c>
      <c r="N36" s="16">
        <v>56.1</v>
      </c>
      <c r="O36" s="16" t="e">
        <f>(I36-F36)*3.72</f>
        <v>#VALUE!</v>
      </c>
      <c r="P36" s="16" t="e">
        <f>(G36-D36)*5.89</f>
        <v>#VALUE!</v>
      </c>
      <c r="Q36" s="16">
        <f>(H36-F36)*1</f>
        <v>2174767.96875</v>
      </c>
      <c r="R36" s="17" t="e">
        <f>MEDIAN(O36:Q36)</f>
        <v>#VALUE!</v>
      </c>
      <c r="S36" s="16" t="e">
        <f>(K36-E36)*1.23</f>
        <v>#VALUE!</v>
      </c>
      <c r="T36" s="16">
        <f>(L36-F36)*12.4</f>
        <v>17199672.262499999</v>
      </c>
      <c r="U36" s="16" t="e">
        <f>(J36-D36)*1</f>
        <v>#VALUE!</v>
      </c>
      <c r="V36" s="42" t="e">
        <f>MEDIAN(S36:U36)</f>
        <v>#VALUE!</v>
      </c>
      <c r="W36" s="16" t="e">
        <f>LOG(R36,2)</f>
        <v>#VALUE!</v>
      </c>
      <c r="X36" s="16" t="e">
        <f>LOG(V36,2)</f>
        <v>#VALUE!</v>
      </c>
      <c r="Y36" s="3" t="e">
        <f>V36/R36</f>
        <v>#VALUE!</v>
      </c>
      <c r="Z36" s="3" t="e">
        <f>LOG(Y36,2)</f>
        <v>#VALUE!</v>
      </c>
      <c r="AA36" s="3" t="e">
        <f>TTEST(O36:Q36,S36:U36,2,1)</f>
        <v>#VALUE!</v>
      </c>
      <c r="AB36" s="3" t="e">
        <f>-LOG(AA36)</f>
        <v>#VALUE!</v>
      </c>
      <c r="AC36" s="16" t="s">
        <v>425</v>
      </c>
      <c r="AD36" s="16" t="s">
        <v>818</v>
      </c>
      <c r="AE36" s="16" t="s">
        <v>51</v>
      </c>
      <c r="AF36" s="16" t="s">
        <v>1878</v>
      </c>
      <c r="AG36" s="15" t="s">
        <v>242</v>
      </c>
    </row>
    <row r="37" spans="1:33" x14ac:dyDescent="0.5">
      <c r="A37" s="16" t="s">
        <v>2321</v>
      </c>
      <c r="B37" s="16" t="s">
        <v>2322</v>
      </c>
      <c r="C37" s="16" t="s">
        <v>2323</v>
      </c>
      <c r="D37" s="16">
        <v>2225113.375</v>
      </c>
      <c r="E37" s="16">
        <v>2508868.5</v>
      </c>
      <c r="F37" s="16">
        <v>801315.40625</v>
      </c>
      <c r="G37" s="16">
        <v>10272737.25</v>
      </c>
      <c r="H37" s="16">
        <v>12464405</v>
      </c>
      <c r="I37" s="16">
        <v>4748425.125</v>
      </c>
      <c r="J37" s="16">
        <v>10790584.5</v>
      </c>
      <c r="K37" s="16">
        <v>5759911.5</v>
      </c>
      <c r="L37" s="16">
        <v>1689705.625</v>
      </c>
      <c r="M37" s="16">
        <v>157</v>
      </c>
      <c r="N37" s="16">
        <v>17.8</v>
      </c>
      <c r="O37" s="16">
        <f>(I37-F37)*3.72</f>
        <v>14683248.153750001</v>
      </c>
      <c r="P37" s="16">
        <f>(G37-D37)*5.89</f>
        <v>47400504.623749994</v>
      </c>
      <c r="Q37" s="16">
        <f>(H37-F37)*1</f>
        <v>11663089.59375</v>
      </c>
      <c r="R37" s="17">
        <f>MEDIAN(O37:Q37)</f>
        <v>14683248.153750001</v>
      </c>
      <c r="S37" s="16">
        <f>(K37-E37)*1.23</f>
        <v>3998782.89</v>
      </c>
      <c r="T37" s="16">
        <f>(L37-F37)*12.4</f>
        <v>11016038.7125</v>
      </c>
      <c r="U37" s="16">
        <f>(J37-D37)*1</f>
        <v>8565471.125</v>
      </c>
      <c r="V37" s="42">
        <f>MEDIAN(S37:U37)</f>
        <v>8565471.125</v>
      </c>
      <c r="W37" s="16">
        <f>LOG(R37,2)</f>
        <v>23.807667813383929</v>
      </c>
      <c r="X37" s="16">
        <f>LOG(V37,2)</f>
        <v>23.030101170100277</v>
      </c>
      <c r="Y37" s="3">
        <f>V37/R37</f>
        <v>0.58334988520999953</v>
      </c>
      <c r="Z37" s="3">
        <f>LOG(Y37,2)</f>
        <v>-0.77756664328365499</v>
      </c>
      <c r="AA37" s="3">
        <f>TTEST(O37:Q37,S37:U37,2,1)</f>
        <v>0.23874184511156438</v>
      </c>
      <c r="AB37" s="3">
        <f>-LOG(AA37)</f>
        <v>0.6220714540208</v>
      </c>
      <c r="AC37" s="16" t="s">
        <v>2324</v>
      </c>
      <c r="AD37" s="16" t="s">
        <v>2325</v>
      </c>
      <c r="AE37" s="16" t="s">
        <v>60</v>
      </c>
      <c r="AF37" s="16" t="s">
        <v>139</v>
      </c>
      <c r="AG37" s="15" t="s">
        <v>62</v>
      </c>
    </row>
    <row r="38" spans="1:33" x14ac:dyDescent="0.5">
      <c r="A38" s="16" t="s">
        <v>418</v>
      </c>
      <c r="B38" s="16" t="s">
        <v>419</v>
      </c>
      <c r="C38" s="16" t="s">
        <v>420</v>
      </c>
      <c r="D38" s="16">
        <v>939627.3125</v>
      </c>
      <c r="E38" s="16">
        <v>1565586.875</v>
      </c>
      <c r="F38" s="16">
        <v>1578855.625</v>
      </c>
      <c r="G38" s="16">
        <v>2258032</v>
      </c>
      <c r="H38" s="16">
        <v>6346536</v>
      </c>
      <c r="I38" s="16">
        <v>8343423.5</v>
      </c>
      <c r="J38" s="16">
        <v>3840182.75</v>
      </c>
      <c r="K38" s="16">
        <v>6125002.5</v>
      </c>
      <c r="L38" s="16">
        <v>1700734</v>
      </c>
      <c r="M38" s="16">
        <v>814</v>
      </c>
      <c r="N38" s="16">
        <v>92.4</v>
      </c>
      <c r="O38" s="16">
        <f>(I38-F38)*3.72</f>
        <v>25164192.495000001</v>
      </c>
      <c r="P38" s="16">
        <f>(G38-D38)*5.89</f>
        <v>7765403.609375</v>
      </c>
      <c r="Q38" s="16">
        <f>(H38-F38)*1</f>
        <v>4767680.375</v>
      </c>
      <c r="R38" s="17">
        <f>MEDIAN(O38:Q38)</f>
        <v>7765403.609375</v>
      </c>
      <c r="S38" s="16">
        <f>(K38-E38)*1.23</f>
        <v>5608081.21875</v>
      </c>
      <c r="T38" s="16">
        <f>(L38-F38)*12.4</f>
        <v>1511291.85</v>
      </c>
      <c r="U38" s="16">
        <f>(J38-D38)*1</f>
        <v>2900555.4375</v>
      </c>
      <c r="V38" s="42">
        <f>MEDIAN(S38:U38)</f>
        <v>2900555.4375</v>
      </c>
      <c r="W38" s="16">
        <f>LOG(R38,2)</f>
        <v>22.888629480428865</v>
      </c>
      <c r="X38" s="16">
        <f>LOG(V38,2)</f>
        <v>21.467897762735912</v>
      </c>
      <c r="Y38" s="3">
        <f>V38/R38</f>
        <v>0.37352281779638907</v>
      </c>
      <c r="Z38" s="3">
        <f>LOG(Y38,2)</f>
        <v>-1.4207317176929548</v>
      </c>
      <c r="AA38" s="3">
        <f>TTEST(O38:Q38,S38:U38,2,1)</f>
        <v>0.2249171110425725</v>
      </c>
      <c r="AB38" s="3">
        <f>-LOG(AA38)</f>
        <v>0.64797750344080896</v>
      </c>
      <c r="AC38" s="16" t="s">
        <v>58</v>
      </c>
      <c r="AD38" s="16" t="s">
        <v>113</v>
      </c>
      <c r="AE38" s="16" t="s">
        <v>60</v>
      </c>
      <c r="AF38" s="16" t="s">
        <v>421</v>
      </c>
      <c r="AG38" s="15" t="s">
        <v>62</v>
      </c>
    </row>
    <row r="39" spans="1:33" x14ac:dyDescent="0.5">
      <c r="A39" s="16" t="s">
        <v>1522</v>
      </c>
      <c r="B39" s="16" t="s">
        <v>1523</v>
      </c>
      <c r="C39" s="16" t="s">
        <v>1524</v>
      </c>
      <c r="D39" s="16">
        <v>1959637.125</v>
      </c>
      <c r="E39" s="16">
        <v>4560044</v>
      </c>
      <c r="F39" s="16" t="s">
        <v>3040</v>
      </c>
      <c r="G39" s="16">
        <v>3703823</v>
      </c>
      <c r="H39" s="16" t="s">
        <v>3040</v>
      </c>
      <c r="I39" s="16">
        <v>4921429.5</v>
      </c>
      <c r="J39" s="16" t="s">
        <v>3040</v>
      </c>
      <c r="K39" s="16">
        <v>6922915.5</v>
      </c>
      <c r="L39" s="16">
        <v>1740196.375</v>
      </c>
      <c r="M39" s="16">
        <v>657</v>
      </c>
      <c r="N39" s="16">
        <v>72.7</v>
      </c>
      <c r="O39" s="16" t="e">
        <f>(I39-F39)*3.72</f>
        <v>#VALUE!</v>
      </c>
      <c r="P39" s="16">
        <f>(G39-D39)*5.89</f>
        <v>10273254.803749999</v>
      </c>
      <c r="Q39" s="16" t="e">
        <f>(H39-F39)*1</f>
        <v>#VALUE!</v>
      </c>
      <c r="R39" s="17" t="e">
        <f>MEDIAN(O39:Q39)</f>
        <v>#VALUE!</v>
      </c>
      <c r="S39" s="16">
        <f>(K39-E39)*1.23</f>
        <v>2906331.9449999998</v>
      </c>
      <c r="T39" s="16" t="e">
        <f>(L39-F39)*12.4</f>
        <v>#VALUE!</v>
      </c>
      <c r="U39" s="16" t="e">
        <f>(J39-D39)*1</f>
        <v>#VALUE!</v>
      </c>
      <c r="V39" s="42" t="e">
        <f>MEDIAN(S39:U39)</f>
        <v>#VALUE!</v>
      </c>
      <c r="W39" s="16" t="e">
        <f>LOG(R39,2)</f>
        <v>#VALUE!</v>
      </c>
      <c r="X39" s="16" t="e">
        <f>LOG(V39,2)</f>
        <v>#VALUE!</v>
      </c>
      <c r="Y39" s="3" t="e">
        <f>V39/R39</f>
        <v>#VALUE!</v>
      </c>
      <c r="Z39" s="3" t="e">
        <f>LOG(Y39,2)</f>
        <v>#VALUE!</v>
      </c>
      <c r="AA39" s="3" t="e">
        <f>TTEST(O39:Q39,S39:U39,2,1)</f>
        <v>#VALUE!</v>
      </c>
      <c r="AB39" s="3" t="e">
        <f>-LOG(AA39)</f>
        <v>#VALUE!</v>
      </c>
      <c r="AC39" s="16" t="s">
        <v>49</v>
      </c>
      <c r="AD39" s="16" t="s">
        <v>206</v>
      </c>
      <c r="AE39" s="16" t="s">
        <v>51</v>
      </c>
      <c r="AF39" s="16" t="s">
        <v>1525</v>
      </c>
      <c r="AG39" s="15" t="s">
        <v>62</v>
      </c>
    </row>
    <row r="40" spans="1:33" x14ac:dyDescent="0.5">
      <c r="A40" s="16" t="s">
        <v>1544</v>
      </c>
      <c r="B40" s="16" t="s">
        <v>1545</v>
      </c>
      <c r="C40" s="16" t="s">
        <v>1546</v>
      </c>
      <c r="D40" s="16">
        <v>3764969</v>
      </c>
      <c r="E40" s="16">
        <v>3700548.5</v>
      </c>
      <c r="F40" s="16">
        <v>3864590.5</v>
      </c>
      <c r="G40" s="16">
        <v>4110567.75</v>
      </c>
      <c r="H40" s="16">
        <v>5519802.5</v>
      </c>
      <c r="I40" s="16">
        <v>8557151</v>
      </c>
      <c r="J40" s="16">
        <v>5903527</v>
      </c>
      <c r="K40" s="16">
        <v>6416972</v>
      </c>
      <c r="L40" s="16">
        <v>1821600</v>
      </c>
      <c r="M40" s="16">
        <v>1575</v>
      </c>
      <c r="N40" s="16">
        <v>180.5</v>
      </c>
      <c r="O40" s="16">
        <f>(I40-F40)*3.72</f>
        <v>17456325.060000002</v>
      </c>
      <c r="P40" s="16">
        <f>(G40-D40)*5.89</f>
        <v>2035576.6375</v>
      </c>
      <c r="Q40" s="16">
        <f>(H40-F40)*1</f>
        <v>1655212</v>
      </c>
      <c r="R40" s="17">
        <f>MEDIAN(O40:Q40)</f>
        <v>2035576.6375</v>
      </c>
      <c r="S40" s="16">
        <f>(K40-E40)*1.23</f>
        <v>3341200.9049999998</v>
      </c>
      <c r="T40" s="16">
        <f>(L40-F40)*12.4</f>
        <v>-25333082.199999999</v>
      </c>
      <c r="U40" s="16">
        <f>(J40-D40)*1</f>
        <v>2138558</v>
      </c>
      <c r="V40" s="42">
        <f>MEDIAN(S40:U40)</f>
        <v>2138558</v>
      </c>
      <c r="W40" s="16">
        <f>LOG(R40,2)</f>
        <v>20.957006107903471</v>
      </c>
      <c r="X40" s="16">
        <f>LOG(V40,2)</f>
        <v>21.028206904514885</v>
      </c>
      <c r="Y40" s="3">
        <f>V40/R40</f>
        <v>1.0505907567432475</v>
      </c>
      <c r="Z40" s="3">
        <f>LOG(Y40,2)</f>
        <v>7.1200796611412653E-2</v>
      </c>
      <c r="AA40" s="3">
        <f>TTEST(O40:Q40,S40:U40,2,1)</f>
        <v>0.23139001486532396</v>
      </c>
      <c r="AB40" s="3">
        <f>-LOG(AA40)</f>
        <v>0.63565538601717941</v>
      </c>
      <c r="AC40" s="16" t="s">
        <v>1165</v>
      </c>
      <c r="AD40" s="16" t="s">
        <v>389</v>
      </c>
      <c r="AE40" s="16" t="s">
        <v>189</v>
      </c>
      <c r="AF40" s="16" t="s">
        <v>1547</v>
      </c>
      <c r="AG40" s="15" t="s">
        <v>82</v>
      </c>
    </row>
    <row r="41" spans="1:33" x14ac:dyDescent="0.5">
      <c r="A41" s="16" t="s">
        <v>1847</v>
      </c>
      <c r="B41" s="16" t="s">
        <v>1848</v>
      </c>
      <c r="C41" s="16" t="s">
        <v>1849</v>
      </c>
      <c r="D41" s="16" t="s">
        <v>3040</v>
      </c>
      <c r="E41" s="16">
        <v>922438.8125</v>
      </c>
      <c r="F41" s="16">
        <v>807299.4375</v>
      </c>
      <c r="G41" s="16" t="s">
        <v>3040</v>
      </c>
      <c r="H41" s="16">
        <v>12084325.125</v>
      </c>
      <c r="I41" s="16">
        <v>23952445</v>
      </c>
      <c r="J41" s="16">
        <v>337442.75</v>
      </c>
      <c r="K41" s="16">
        <v>17478056.375</v>
      </c>
      <c r="L41" s="16">
        <v>1837226.9375</v>
      </c>
      <c r="M41" s="16">
        <v>574</v>
      </c>
      <c r="N41" s="16">
        <v>63.3</v>
      </c>
      <c r="O41" s="16">
        <f>(I41-F41)*3.72</f>
        <v>86099941.492500007</v>
      </c>
      <c r="P41" s="16" t="e">
        <f>(G41-D41)*5.89</f>
        <v>#VALUE!</v>
      </c>
      <c r="Q41" s="16">
        <f>(H41-F41)*1</f>
        <v>11277025.6875</v>
      </c>
      <c r="R41" s="17" t="e">
        <f>MEDIAN(O41:Q41)</f>
        <v>#VALUE!</v>
      </c>
      <c r="S41" s="16">
        <f>(K41-E41)*1.23</f>
        <v>20363409.601875</v>
      </c>
      <c r="T41" s="16">
        <f>(L41-F41)*12.4</f>
        <v>12771101</v>
      </c>
      <c r="U41" s="16" t="e">
        <f>(J41-D41)*1</f>
        <v>#VALUE!</v>
      </c>
      <c r="V41" s="42" t="e">
        <f>MEDIAN(S41:U41)</f>
        <v>#VALUE!</v>
      </c>
      <c r="W41" s="16" t="e">
        <f>LOG(R41,2)</f>
        <v>#VALUE!</v>
      </c>
      <c r="X41" s="16" t="e">
        <f>LOG(V41,2)</f>
        <v>#VALUE!</v>
      </c>
      <c r="Y41" s="3" t="e">
        <f>V41/R41</f>
        <v>#VALUE!</v>
      </c>
      <c r="Z41" s="3" t="e">
        <f>LOG(Y41,2)</f>
        <v>#VALUE!</v>
      </c>
      <c r="AA41" s="3" t="e">
        <f>TTEST(O41:Q41,S41:U41,2,1)</f>
        <v>#VALUE!</v>
      </c>
      <c r="AB41" s="3" t="e">
        <f>-LOG(AA41)</f>
        <v>#VALUE!</v>
      </c>
      <c r="AC41" s="16" t="s">
        <v>1850</v>
      </c>
      <c r="AD41" s="16" t="s">
        <v>1851</v>
      </c>
      <c r="AE41" s="16" t="s">
        <v>51</v>
      </c>
      <c r="AF41" s="16" t="s">
        <v>1852</v>
      </c>
      <c r="AG41" s="15" t="s">
        <v>62</v>
      </c>
    </row>
    <row r="42" spans="1:33" x14ac:dyDescent="0.5">
      <c r="A42" s="16" t="s">
        <v>2326</v>
      </c>
      <c r="B42" s="16" t="s">
        <v>2327</v>
      </c>
      <c r="C42" s="16" t="s">
        <v>2328</v>
      </c>
      <c r="D42" s="16" t="s">
        <v>3040</v>
      </c>
      <c r="E42" s="16">
        <v>1219960.4375</v>
      </c>
      <c r="F42" s="16">
        <v>606730.0625</v>
      </c>
      <c r="G42" s="16">
        <v>8039741.5</v>
      </c>
      <c r="H42" s="16">
        <v>7317430.5</v>
      </c>
      <c r="I42" s="16" t="s">
        <v>3040</v>
      </c>
      <c r="J42" s="16">
        <v>11882501</v>
      </c>
      <c r="K42" s="16" t="s">
        <v>3040</v>
      </c>
      <c r="L42" s="16">
        <v>1857194.5</v>
      </c>
      <c r="M42" s="16">
        <v>145</v>
      </c>
      <c r="N42" s="16">
        <v>17.2</v>
      </c>
      <c r="O42" s="16" t="e">
        <f>(I42-F42)*3.72</f>
        <v>#VALUE!</v>
      </c>
      <c r="P42" s="16" t="e">
        <f>(G42-D42)*5.89</f>
        <v>#VALUE!</v>
      </c>
      <c r="Q42" s="16">
        <f>(H42-F42)*1</f>
        <v>6710700.4375</v>
      </c>
      <c r="R42" s="17" t="e">
        <f>MEDIAN(O42:Q42)</f>
        <v>#VALUE!</v>
      </c>
      <c r="S42" s="16" t="e">
        <f>(K42-E42)*1.23</f>
        <v>#VALUE!</v>
      </c>
      <c r="T42" s="16">
        <f>(L42-F42)*12.4</f>
        <v>15505759.025</v>
      </c>
      <c r="U42" s="16" t="e">
        <f>(J42-D42)*1</f>
        <v>#VALUE!</v>
      </c>
      <c r="V42" s="42" t="e">
        <f>MEDIAN(S42:U42)</f>
        <v>#VALUE!</v>
      </c>
      <c r="W42" s="16" t="e">
        <f>LOG(R42,2)</f>
        <v>#VALUE!</v>
      </c>
      <c r="X42" s="16" t="e">
        <f>LOG(V42,2)</f>
        <v>#VALUE!</v>
      </c>
      <c r="Y42" s="3" t="e">
        <f>V42/R42</f>
        <v>#VALUE!</v>
      </c>
      <c r="Z42" s="3" t="e">
        <f>LOG(Y42,2)</f>
        <v>#VALUE!</v>
      </c>
      <c r="AA42" s="3" t="e">
        <f>TTEST(O42:Q42,S42:U42,2,1)</f>
        <v>#VALUE!</v>
      </c>
      <c r="AB42" s="3" t="e">
        <f>-LOG(AA42)</f>
        <v>#VALUE!</v>
      </c>
      <c r="AC42" s="16" t="s">
        <v>2329</v>
      </c>
      <c r="AD42" s="16" t="s">
        <v>59</v>
      </c>
      <c r="AE42" s="16" t="s">
        <v>60</v>
      </c>
      <c r="AF42" s="16" t="s">
        <v>139</v>
      </c>
      <c r="AG42" s="15" t="s">
        <v>82</v>
      </c>
    </row>
    <row r="43" spans="1:33" x14ac:dyDescent="0.5">
      <c r="A43" s="16" t="s">
        <v>2330</v>
      </c>
      <c r="B43" s="16" t="s">
        <v>2331</v>
      </c>
      <c r="C43" s="16" t="s">
        <v>2332</v>
      </c>
      <c r="D43" s="16" t="s">
        <v>3040</v>
      </c>
      <c r="E43" s="16">
        <v>1219960.4375</v>
      </c>
      <c r="F43" s="16">
        <v>606730.0625</v>
      </c>
      <c r="G43" s="16">
        <v>8039741.5</v>
      </c>
      <c r="H43" s="16">
        <v>7317430.5</v>
      </c>
      <c r="I43" s="16" t="s">
        <v>3040</v>
      </c>
      <c r="J43" s="16">
        <v>11882501</v>
      </c>
      <c r="K43" s="16" t="s">
        <v>3040</v>
      </c>
      <c r="L43" s="16">
        <v>1857194.5</v>
      </c>
      <c r="M43" s="16">
        <v>145</v>
      </c>
      <c r="N43" s="16">
        <v>17.2</v>
      </c>
      <c r="O43" s="16" t="e">
        <f>(I43-F43)*3.72</f>
        <v>#VALUE!</v>
      </c>
      <c r="P43" s="16" t="e">
        <f>(G43-D43)*5.89</f>
        <v>#VALUE!</v>
      </c>
      <c r="Q43" s="16">
        <f>(H43-F43)*1</f>
        <v>6710700.4375</v>
      </c>
      <c r="R43" s="17" t="e">
        <f>MEDIAN(O43:Q43)</f>
        <v>#VALUE!</v>
      </c>
      <c r="S43" s="16" t="e">
        <f>(K43-E43)*1.23</f>
        <v>#VALUE!</v>
      </c>
      <c r="T43" s="16">
        <f>(L43-F43)*12.4</f>
        <v>15505759.025</v>
      </c>
      <c r="U43" s="16" t="e">
        <f>(J43-D43)*1</f>
        <v>#VALUE!</v>
      </c>
      <c r="V43" s="42" t="e">
        <f>MEDIAN(S43:U43)</f>
        <v>#VALUE!</v>
      </c>
      <c r="W43" s="16" t="e">
        <f>LOG(R43,2)</f>
        <v>#VALUE!</v>
      </c>
      <c r="X43" s="16" t="e">
        <f>LOG(V43,2)</f>
        <v>#VALUE!</v>
      </c>
      <c r="Y43" s="3" t="e">
        <f>V43/R43</f>
        <v>#VALUE!</v>
      </c>
      <c r="Z43" s="3" t="e">
        <f>LOG(Y43,2)</f>
        <v>#VALUE!</v>
      </c>
      <c r="AA43" s="3" t="e">
        <f>TTEST(O43:Q43,S43:U43,2,1)</f>
        <v>#VALUE!</v>
      </c>
      <c r="AB43" s="3" t="e">
        <f>-LOG(AA43)</f>
        <v>#VALUE!</v>
      </c>
      <c r="AC43" s="16" t="s">
        <v>112</v>
      </c>
      <c r="AD43" s="16" t="s">
        <v>93</v>
      </c>
      <c r="AE43" s="16" t="s">
        <v>60</v>
      </c>
      <c r="AF43" s="16" t="s">
        <v>139</v>
      </c>
      <c r="AG43" s="15" t="s">
        <v>82</v>
      </c>
    </row>
    <row r="44" spans="1:33" x14ac:dyDescent="0.5">
      <c r="A44" s="16" t="s">
        <v>694</v>
      </c>
      <c r="B44" s="16" t="s">
        <v>695</v>
      </c>
      <c r="C44" s="16" t="s">
        <v>696</v>
      </c>
      <c r="D44" s="16">
        <v>1396741.125</v>
      </c>
      <c r="E44" s="16">
        <v>724508.125</v>
      </c>
      <c r="F44" s="16">
        <v>841166.9375</v>
      </c>
      <c r="G44" s="16">
        <v>3485668</v>
      </c>
      <c r="H44" s="16">
        <v>2295145.75</v>
      </c>
      <c r="I44" s="16">
        <v>2456134.5</v>
      </c>
      <c r="J44" s="16">
        <v>3326679.75</v>
      </c>
      <c r="K44" s="16">
        <v>1968570.125</v>
      </c>
      <c r="L44" s="16">
        <v>1874079.375</v>
      </c>
      <c r="M44" s="16">
        <v>572</v>
      </c>
      <c r="N44" s="16">
        <v>61.6</v>
      </c>
      <c r="O44" s="16">
        <f>(I44-F44)*3.72</f>
        <v>6007679.3325000005</v>
      </c>
      <c r="P44" s="16">
        <f>(G44-D44)*5.89</f>
        <v>12303779.293749999</v>
      </c>
      <c r="Q44" s="16">
        <f>(H44-F44)*1</f>
        <v>1453978.8125</v>
      </c>
      <c r="R44" s="17">
        <f>MEDIAN(O44:Q44)</f>
        <v>6007679.3325000005</v>
      </c>
      <c r="S44" s="16">
        <f>(K44-E44)*1.23</f>
        <v>1530196.26</v>
      </c>
      <c r="T44" s="16">
        <f>(L44-F44)*12.4</f>
        <v>12808114.225</v>
      </c>
      <c r="U44" s="16">
        <f>(J44-D44)*1</f>
        <v>1929938.625</v>
      </c>
      <c r="V44" s="42">
        <f>MEDIAN(S44:U44)</f>
        <v>1929938.625</v>
      </c>
      <c r="W44" s="16">
        <f>LOG(R44,2)</f>
        <v>22.518376378554787</v>
      </c>
      <c r="X44" s="16">
        <f>LOG(V44,2)</f>
        <v>20.880123537638227</v>
      </c>
      <c r="Y44" s="3">
        <f>V44/R44</f>
        <v>0.32124527928105756</v>
      </c>
      <c r="Z44" s="3">
        <f>LOG(Y44,2)</f>
        <v>-1.6382528409165611</v>
      </c>
      <c r="AA44" s="3">
        <f>TTEST(O44:Q44,S44:U44,2,1)</f>
        <v>0.55436716700385547</v>
      </c>
      <c r="AB44" s="3">
        <f>-LOG(AA44)</f>
        <v>0.25620249919585203</v>
      </c>
      <c r="AC44" s="16" t="s">
        <v>41</v>
      </c>
      <c r="AD44" s="16" t="s">
        <v>311</v>
      </c>
      <c r="AE44" s="16" t="s">
        <v>43</v>
      </c>
      <c r="AF44" s="16" t="s">
        <v>44</v>
      </c>
      <c r="AG44" s="15" t="s">
        <v>45</v>
      </c>
    </row>
    <row r="45" spans="1:33" x14ac:dyDescent="0.5">
      <c r="A45" s="16" t="s">
        <v>2250</v>
      </c>
      <c r="B45" s="16" t="s">
        <v>2251</v>
      </c>
      <c r="C45" s="16" t="s">
        <v>2252</v>
      </c>
      <c r="D45" s="16">
        <v>1144834.75</v>
      </c>
      <c r="E45" s="16">
        <v>3803188.875</v>
      </c>
      <c r="F45" s="16">
        <v>1003996.9375</v>
      </c>
      <c r="G45" s="16">
        <v>6623421</v>
      </c>
      <c r="H45" s="16">
        <v>8985742</v>
      </c>
      <c r="I45" s="16">
        <v>4045091.125</v>
      </c>
      <c r="J45" s="16">
        <v>1946399.125</v>
      </c>
      <c r="K45" s="16">
        <v>4798691.5</v>
      </c>
      <c r="L45" s="16">
        <v>2004803.25</v>
      </c>
      <c r="M45" s="16">
        <v>221</v>
      </c>
      <c r="N45" s="16">
        <v>25.5</v>
      </c>
      <c r="O45" s="16">
        <f>(I45-F45)*3.72</f>
        <v>11312870.377500001</v>
      </c>
      <c r="P45" s="16">
        <f>(G45-D45)*5.89</f>
        <v>32268873.012499999</v>
      </c>
      <c r="Q45" s="16">
        <f>(H45-F45)*1</f>
        <v>7981745.0625</v>
      </c>
      <c r="R45" s="17">
        <f>MEDIAN(O45:Q45)</f>
        <v>11312870.377500001</v>
      </c>
      <c r="S45" s="16">
        <f>(K45-E45)*1.23</f>
        <v>1224468.22875</v>
      </c>
      <c r="T45" s="16">
        <f>(L45-F45)*12.4</f>
        <v>12409998.275</v>
      </c>
      <c r="U45" s="16">
        <f>(J45-D45)*1</f>
        <v>801564.375</v>
      </c>
      <c r="V45" s="42">
        <f>MEDIAN(S45:U45)</f>
        <v>1224468.22875</v>
      </c>
      <c r="W45" s="16">
        <f>LOG(R45,2)</f>
        <v>23.431461690266861</v>
      </c>
      <c r="X45" s="16">
        <f>LOG(V45,2)</f>
        <v>20.223723910135444</v>
      </c>
      <c r="Y45" s="3">
        <f>V45/R45</f>
        <v>0.1082367416836426</v>
      </c>
      <c r="Z45" s="3">
        <f>LOG(Y45,2)</f>
        <v>-3.2077377801314189</v>
      </c>
      <c r="AA45" s="3">
        <f>TTEST(O45:Q45,S45:U45,2,1)</f>
        <v>8.4072856324673872E-2</v>
      </c>
      <c r="AB45" s="3">
        <f>-LOG(AA45)</f>
        <v>1.0753441974386506</v>
      </c>
      <c r="AC45" s="16" t="s">
        <v>131</v>
      </c>
      <c r="AD45" s="16" t="s">
        <v>42</v>
      </c>
      <c r="AE45" s="16" t="s">
        <v>51</v>
      </c>
      <c r="AF45" s="16" t="s">
        <v>2253</v>
      </c>
      <c r="AG45" s="15" t="s">
        <v>45</v>
      </c>
    </row>
    <row r="46" spans="1:33" x14ac:dyDescent="0.5">
      <c r="A46" s="16" t="s">
        <v>2420</v>
      </c>
      <c r="B46" s="16" t="s">
        <v>2421</v>
      </c>
      <c r="C46" s="16" t="s">
        <v>2422</v>
      </c>
      <c r="D46" s="16">
        <v>2505345.75</v>
      </c>
      <c r="E46" s="16">
        <v>7311215.75</v>
      </c>
      <c r="F46" s="16">
        <v>8051543.75</v>
      </c>
      <c r="G46" s="16">
        <v>4431563.5</v>
      </c>
      <c r="H46" s="16">
        <v>9047729.25</v>
      </c>
      <c r="I46" s="16">
        <v>5063235.25</v>
      </c>
      <c r="J46" s="16">
        <v>2478408.375</v>
      </c>
      <c r="K46" s="16">
        <v>4498262.625</v>
      </c>
      <c r="L46" s="16">
        <v>2061195.125</v>
      </c>
      <c r="M46" s="16">
        <v>499</v>
      </c>
      <c r="N46" s="16">
        <v>55.4</v>
      </c>
      <c r="O46" s="16">
        <f>(I46-F46)*3.72</f>
        <v>-11116507.620000001</v>
      </c>
      <c r="P46" s="16">
        <f>(G46-D46)*5.89</f>
        <v>11345422.547499999</v>
      </c>
      <c r="Q46" s="16">
        <f>(H46-F46)*1</f>
        <v>996185.5</v>
      </c>
      <c r="R46" s="17">
        <f>MEDIAN(O46:Q46)</f>
        <v>996185.5</v>
      </c>
      <c r="S46" s="16">
        <f>(K46-E46)*1.23</f>
        <v>-3459932.34375</v>
      </c>
      <c r="T46" s="16">
        <f>(L46-F46)*12.4</f>
        <v>-74280322.950000003</v>
      </c>
      <c r="U46" s="16">
        <f>(J46-D46)*1</f>
        <v>-26937.375</v>
      </c>
      <c r="V46" s="42">
        <f>25000</f>
        <v>25000</v>
      </c>
      <c r="W46" s="16">
        <f>LOG(R46,2)</f>
        <v>19.926054886420676</v>
      </c>
      <c r="X46" s="16">
        <f>LOG(V46,2)</f>
        <v>14.609640474436812</v>
      </c>
      <c r="Y46" s="3">
        <f>V46/R46</f>
        <v>2.5095727653132876E-2</v>
      </c>
      <c r="Z46" s="3">
        <f>LOG(Y46,2)</f>
        <v>-5.316414411983863</v>
      </c>
      <c r="AA46" s="3">
        <f>TTEST(O46:Q46,S46:U46,2,1)</f>
        <v>0.46953147749989443</v>
      </c>
      <c r="AB46" s="3">
        <f>-LOG(AA46)</f>
        <v>0.32833528721840038</v>
      </c>
      <c r="AC46" s="16" t="s">
        <v>105</v>
      </c>
      <c r="AD46" s="16" t="s">
        <v>732</v>
      </c>
      <c r="AE46" s="16" t="s">
        <v>107</v>
      </c>
      <c r="AF46" s="16" t="s">
        <v>44</v>
      </c>
      <c r="AG46" s="15" t="s">
        <v>82</v>
      </c>
    </row>
    <row r="47" spans="1:33" x14ac:dyDescent="0.5">
      <c r="A47" s="16" t="s">
        <v>2588</v>
      </c>
      <c r="B47" s="16" t="s">
        <v>2589</v>
      </c>
      <c r="C47" s="16" t="s">
        <v>2590</v>
      </c>
      <c r="D47" s="16">
        <v>21974257.5</v>
      </c>
      <c r="E47" s="16">
        <v>8192934.5</v>
      </c>
      <c r="F47" s="16">
        <v>18893381.4375</v>
      </c>
      <c r="G47" s="16">
        <v>23808316</v>
      </c>
      <c r="H47" s="16">
        <v>5993575.5</v>
      </c>
      <c r="I47" s="16">
        <v>24265861.75</v>
      </c>
      <c r="J47" s="16">
        <v>15904781.375</v>
      </c>
      <c r="K47" s="16">
        <v>10650847</v>
      </c>
      <c r="L47" s="16">
        <v>2067456.625</v>
      </c>
      <c r="M47" s="16">
        <v>1043</v>
      </c>
      <c r="N47" s="16">
        <v>118.3</v>
      </c>
      <c r="O47" s="16">
        <f>(I47-F47)*3.72</f>
        <v>19985626.762499999</v>
      </c>
      <c r="P47" s="16">
        <f>(G47-D47)*5.89</f>
        <v>10802604.564999999</v>
      </c>
      <c r="Q47" s="16">
        <f>(H47-F47)*1</f>
        <v>-12899805.9375</v>
      </c>
      <c r="R47" s="17">
        <f>MEDIAN(O47:Q47)</f>
        <v>10802604.564999999</v>
      </c>
      <c r="S47" s="16">
        <f>(K47-E47)*1.23</f>
        <v>3023232.375</v>
      </c>
      <c r="T47" s="16">
        <f>(L47-F47)*12.4</f>
        <v>-208641467.67500001</v>
      </c>
      <c r="U47" s="16">
        <f>(J47-D47)*1</f>
        <v>-6069476.125</v>
      </c>
      <c r="V47" s="42">
        <f>25000</f>
        <v>25000</v>
      </c>
      <c r="W47" s="16">
        <f>LOG(R47,2)</f>
        <v>23.364875859932226</v>
      </c>
      <c r="X47" s="16">
        <f>LOG(V47,2)</f>
        <v>14.609640474436812</v>
      </c>
      <c r="Y47" s="3">
        <f>V47/R47</f>
        <v>2.3142567007403921E-3</v>
      </c>
      <c r="Z47" s="3">
        <f>LOG(Y47,2)</f>
        <v>-8.7552353854954141</v>
      </c>
      <c r="AA47" s="3">
        <f>TTEST(O47:Q47,S47:U47,2,1)</f>
        <v>0.39807874553843869</v>
      </c>
      <c r="AB47" s="3">
        <f>-LOG(AA47)</f>
        <v>0.40003100991098611</v>
      </c>
      <c r="AC47" s="16" t="s">
        <v>329</v>
      </c>
      <c r="AD47" s="16" t="s">
        <v>809</v>
      </c>
      <c r="AE47" s="16" t="s">
        <v>80</v>
      </c>
      <c r="AF47" s="16" t="s">
        <v>44</v>
      </c>
      <c r="AG47" s="15" t="s">
        <v>485</v>
      </c>
    </row>
    <row r="48" spans="1:33" x14ac:dyDescent="0.5">
      <c r="A48" s="16" t="s">
        <v>2262</v>
      </c>
      <c r="B48" s="16" t="s">
        <v>2263</v>
      </c>
      <c r="C48" s="16" t="s">
        <v>2264</v>
      </c>
      <c r="D48" s="16">
        <v>2741637.25</v>
      </c>
      <c r="E48" s="16">
        <v>2322342.25</v>
      </c>
      <c r="F48" s="16">
        <v>1566309.375</v>
      </c>
      <c r="G48" s="16">
        <v>16226640</v>
      </c>
      <c r="H48" s="16">
        <v>4952602.5</v>
      </c>
      <c r="I48" s="16">
        <v>4097455.25</v>
      </c>
      <c r="J48" s="16">
        <v>3676902.875</v>
      </c>
      <c r="K48" s="16">
        <v>1707344.25</v>
      </c>
      <c r="L48" s="16">
        <v>2069719.875</v>
      </c>
      <c r="M48" s="16">
        <v>306</v>
      </c>
      <c r="N48" s="16">
        <v>32.700000000000003</v>
      </c>
      <c r="O48" s="16">
        <f>(I48-F48)*3.72</f>
        <v>9415862.6550000012</v>
      </c>
      <c r="P48" s="16">
        <f>(G48-D48)*5.89</f>
        <v>79426666.19749999</v>
      </c>
      <c r="Q48" s="16">
        <f>(H48-F48)*1</f>
        <v>3386293.125</v>
      </c>
      <c r="R48" s="17">
        <f>MEDIAN(O48:Q48)</f>
        <v>9415862.6550000012</v>
      </c>
      <c r="S48" s="16">
        <f>(K48-E48)*1.23</f>
        <v>-756447.54</v>
      </c>
      <c r="T48" s="16">
        <f>(L48-F48)*12.4</f>
        <v>6242290.2000000002</v>
      </c>
      <c r="U48" s="16">
        <f>(J48-D48)*1</f>
        <v>935265.625</v>
      </c>
      <c r="V48" s="42">
        <f>MEDIAN(S48:U48)</f>
        <v>935265.625</v>
      </c>
      <c r="W48" s="16">
        <f>LOG(R48,2)</f>
        <v>23.166661845903217</v>
      </c>
      <c r="X48" s="16">
        <f>LOG(V48,2)</f>
        <v>19.835016637775556</v>
      </c>
      <c r="Y48" s="3">
        <f>V48/R48</f>
        <v>9.9328724225109244E-2</v>
      </c>
      <c r="Z48" s="3">
        <f>LOG(Y48,2)</f>
        <v>-3.3316452081276582</v>
      </c>
      <c r="AA48" s="3">
        <f>TTEST(O48:Q48,S48:U48,2,1)</f>
        <v>0.3298789136056498</v>
      </c>
      <c r="AB48" s="3">
        <f>-LOG(AA48)</f>
        <v>0.4816454443739982</v>
      </c>
      <c r="AC48" s="16" t="s">
        <v>2265</v>
      </c>
      <c r="AD48" s="16" t="s">
        <v>311</v>
      </c>
      <c r="AE48" s="16" t="s">
        <v>51</v>
      </c>
      <c r="AF48" s="16" t="s">
        <v>2266</v>
      </c>
      <c r="AG48" s="15" t="s">
        <v>45</v>
      </c>
    </row>
    <row r="49" spans="1:33" x14ac:dyDescent="0.5">
      <c r="A49" s="16" t="s">
        <v>2670</v>
      </c>
      <c r="B49" s="16" t="s">
        <v>2671</v>
      </c>
      <c r="C49" s="16" t="s">
        <v>2672</v>
      </c>
      <c r="D49" s="16">
        <v>2943815.34375</v>
      </c>
      <c r="E49" s="16">
        <v>1066843.25</v>
      </c>
      <c r="F49" s="16">
        <v>9209366.5</v>
      </c>
      <c r="G49" s="16">
        <v>6066964</v>
      </c>
      <c r="H49" s="16">
        <v>2761548</v>
      </c>
      <c r="I49" s="16">
        <v>9705599.75</v>
      </c>
      <c r="J49" s="16">
        <v>10530219.125</v>
      </c>
      <c r="K49" s="16">
        <v>2582604.5</v>
      </c>
      <c r="L49" s="16">
        <v>2142276.609375</v>
      </c>
      <c r="M49" s="16">
        <v>262</v>
      </c>
      <c r="N49" s="16">
        <v>29.6</v>
      </c>
      <c r="O49" s="16">
        <f>(I49-F49)*3.72</f>
        <v>1845987.6900000002</v>
      </c>
      <c r="P49" s="16">
        <f>(G49-D49)*5.89</f>
        <v>18395345.585312501</v>
      </c>
      <c r="Q49" s="16">
        <f>(H49-F49)*1</f>
        <v>-6447818.5</v>
      </c>
      <c r="R49" s="17">
        <f>MEDIAN(O49:Q49)</f>
        <v>1845987.6900000002</v>
      </c>
      <c r="S49" s="16">
        <f>(K49-E49)*1.23</f>
        <v>1864386.3374999999</v>
      </c>
      <c r="T49" s="16">
        <f>(L49-F49)*12.4</f>
        <v>-87631914.643749997</v>
      </c>
      <c r="U49" s="16">
        <f>(J49-D49)*1</f>
        <v>7586403.78125</v>
      </c>
      <c r="V49" s="42">
        <f>MEDIAN(S49:U49)</f>
        <v>1864386.3374999999</v>
      </c>
      <c r="W49" s="16">
        <f>LOG(R49,2)</f>
        <v>20.815961501703761</v>
      </c>
      <c r="X49" s="16">
        <f>LOG(V49,2)</f>
        <v>20.830269415068862</v>
      </c>
      <c r="Y49" s="3">
        <f>V49/R49</f>
        <v>1.0099668310897565</v>
      </c>
      <c r="Z49" s="3">
        <f>LOG(Y49,2)</f>
        <v>1.4307913365100384E-2</v>
      </c>
      <c r="AA49" s="3">
        <f>TTEST(O49:Q49,S49:U49,2,1)</f>
        <v>0.50350099973402607</v>
      </c>
      <c r="AB49" s="3">
        <f>-LOG(AA49)</f>
        <v>0.29799966278952933</v>
      </c>
      <c r="AC49" s="16" t="s">
        <v>2673</v>
      </c>
      <c r="AD49" s="16" t="s">
        <v>2674</v>
      </c>
      <c r="AE49" s="16" t="s">
        <v>51</v>
      </c>
      <c r="AF49" s="16" t="s">
        <v>44</v>
      </c>
      <c r="AG49" s="15" t="s">
        <v>62</v>
      </c>
    </row>
    <row r="50" spans="1:33" x14ac:dyDescent="0.5">
      <c r="A50" s="16" t="s">
        <v>1430</v>
      </c>
      <c r="B50" s="16" t="s">
        <v>1431</v>
      </c>
      <c r="C50" s="16" t="s">
        <v>1432</v>
      </c>
      <c r="D50" s="16">
        <v>1381753.375</v>
      </c>
      <c r="E50" s="16">
        <v>314433.125</v>
      </c>
      <c r="F50" s="16">
        <v>600570.125</v>
      </c>
      <c r="G50" s="16">
        <v>4483829</v>
      </c>
      <c r="H50" s="16">
        <v>4033538.5</v>
      </c>
      <c r="I50" s="16">
        <v>5753454.5</v>
      </c>
      <c r="J50" s="16">
        <v>6936957</v>
      </c>
      <c r="K50" s="16">
        <v>3660205.75</v>
      </c>
      <c r="L50" s="16">
        <v>2146685</v>
      </c>
      <c r="M50" s="16">
        <v>649</v>
      </c>
      <c r="N50" s="16">
        <v>73.400000000000006</v>
      </c>
      <c r="O50" s="16">
        <f>(I50-F50)*3.72</f>
        <v>19168729.875</v>
      </c>
      <c r="P50" s="16">
        <f>(G50-D50)*5.89</f>
        <v>18271225.431249999</v>
      </c>
      <c r="Q50" s="16">
        <f>(H50-F50)*1</f>
        <v>3432968.375</v>
      </c>
      <c r="R50" s="17">
        <f>MEDIAN(O50:Q50)</f>
        <v>18271225.431249999</v>
      </c>
      <c r="S50" s="16">
        <f>(K50-E50)*1.23</f>
        <v>4115300.3287499999</v>
      </c>
      <c r="T50" s="16">
        <f>(L50-F50)*12.4</f>
        <v>19171824.449999999</v>
      </c>
      <c r="U50" s="16">
        <f>(J50-D50)*1</f>
        <v>5555203.625</v>
      </c>
      <c r="V50" s="42">
        <f>MEDIAN(S50:U50)</f>
        <v>5555203.625</v>
      </c>
      <c r="W50" s="16">
        <f>LOG(R50,2)</f>
        <v>24.123070061411731</v>
      </c>
      <c r="X50" s="16">
        <f>LOG(V50,2)</f>
        <v>22.405408363637662</v>
      </c>
      <c r="Y50" s="3">
        <f>V50/R50</f>
        <v>0.30404110801997525</v>
      </c>
      <c r="Z50" s="3">
        <f>LOG(Y50,2)</f>
        <v>-1.7176616977740677</v>
      </c>
      <c r="AA50" s="3">
        <f>TTEST(O50:Q50,S50:U50,2,1)</f>
        <v>0.54390350905687734</v>
      </c>
      <c r="AB50" s="3">
        <f>-LOG(AA50)</f>
        <v>0.26447813927432606</v>
      </c>
      <c r="AC50" s="16" t="s">
        <v>932</v>
      </c>
      <c r="AD50" s="16" t="s">
        <v>311</v>
      </c>
      <c r="AE50" s="16" t="s">
        <v>60</v>
      </c>
      <c r="AF50" s="16" t="s">
        <v>44</v>
      </c>
      <c r="AG50" s="15" t="s">
        <v>45</v>
      </c>
    </row>
    <row r="51" spans="1:33" x14ac:dyDescent="0.5">
      <c r="A51" s="16" t="s">
        <v>2437</v>
      </c>
      <c r="B51" s="16" t="s">
        <v>2438</v>
      </c>
      <c r="C51" s="16" t="s">
        <v>2439</v>
      </c>
      <c r="D51" s="16">
        <v>2344813</v>
      </c>
      <c r="E51" s="16">
        <v>1795599.875</v>
      </c>
      <c r="F51" s="16">
        <v>8787890</v>
      </c>
      <c r="G51" s="16">
        <v>9384819</v>
      </c>
      <c r="H51" s="16">
        <v>9922784</v>
      </c>
      <c r="I51" s="16">
        <v>787898.25</v>
      </c>
      <c r="J51" s="16">
        <v>5731697</v>
      </c>
      <c r="K51" s="16" t="s">
        <v>3040</v>
      </c>
      <c r="L51" s="16">
        <v>2233592.75</v>
      </c>
      <c r="M51" s="16">
        <v>153</v>
      </c>
      <c r="N51" s="16">
        <v>17.2</v>
      </c>
      <c r="O51" s="16">
        <f>(I51-F51)*3.72</f>
        <v>-29759969.310000002</v>
      </c>
      <c r="P51" s="16">
        <f>(G51-D51)*5.89</f>
        <v>41465635.339999996</v>
      </c>
      <c r="Q51" s="16">
        <f>(H51-F51)*1</f>
        <v>1134894</v>
      </c>
      <c r="R51" s="17">
        <f>MEDIAN(O51:Q51)</f>
        <v>1134894</v>
      </c>
      <c r="S51" s="16" t="e">
        <f>(K51-E51)*1.23</f>
        <v>#VALUE!</v>
      </c>
      <c r="T51" s="16">
        <f>(L51-F51)*12.4</f>
        <v>-81273285.900000006</v>
      </c>
      <c r="U51" s="16">
        <f>(J51-D51)*1</f>
        <v>3386884</v>
      </c>
      <c r="V51" s="42">
        <f>25000</f>
        <v>25000</v>
      </c>
      <c r="W51" s="16">
        <f>LOG(R51,2)</f>
        <v>20.114126124271376</v>
      </c>
      <c r="X51" s="16">
        <f>LOG(V51,2)</f>
        <v>14.609640474436812</v>
      </c>
      <c r="Y51" s="3">
        <f>V51/R51</f>
        <v>2.2028489004259428E-2</v>
      </c>
      <c r="Z51" s="3">
        <f>LOG(Y51,2)</f>
        <v>-5.5044856498345647</v>
      </c>
      <c r="AA51" s="3" t="e">
        <f>TTEST(O51:Q51,S51:U51,2,1)</f>
        <v>#VALUE!</v>
      </c>
      <c r="AB51" s="3" t="e">
        <f>-LOG(AA51)</f>
        <v>#VALUE!</v>
      </c>
      <c r="AC51" s="16" t="s">
        <v>2440</v>
      </c>
      <c r="AD51" s="16" t="s">
        <v>311</v>
      </c>
      <c r="AE51" s="16" t="s">
        <v>43</v>
      </c>
      <c r="AF51" s="16" t="s">
        <v>2441</v>
      </c>
      <c r="AG51" s="15" t="s">
        <v>45</v>
      </c>
    </row>
    <row r="52" spans="1:33" x14ac:dyDescent="0.5">
      <c r="A52" s="16" t="s">
        <v>191</v>
      </c>
      <c r="B52" s="16" t="s">
        <v>192</v>
      </c>
      <c r="C52" s="16" t="s">
        <v>193</v>
      </c>
      <c r="D52" s="16">
        <v>5279310</v>
      </c>
      <c r="E52" s="16">
        <v>886832.75</v>
      </c>
      <c r="F52" s="16">
        <v>675796.125</v>
      </c>
      <c r="G52" s="16">
        <v>11424892.25</v>
      </c>
      <c r="H52" s="16">
        <v>6086689.5</v>
      </c>
      <c r="I52" s="16" t="s">
        <v>3040</v>
      </c>
      <c r="J52" s="16">
        <v>10234018.375</v>
      </c>
      <c r="K52" s="16" t="s">
        <v>3040</v>
      </c>
      <c r="L52" s="16">
        <v>2289782.75</v>
      </c>
      <c r="M52" s="16">
        <v>485</v>
      </c>
      <c r="N52" s="16">
        <v>54.8</v>
      </c>
      <c r="O52" s="16" t="e">
        <f>(I52-F52)*3.72</f>
        <v>#VALUE!</v>
      </c>
      <c r="P52" s="16">
        <f>(G52-D52)*5.89</f>
        <v>36197479.452500001</v>
      </c>
      <c r="Q52" s="16">
        <f>(H52-F52)*1</f>
        <v>5410893.375</v>
      </c>
      <c r="R52" s="17" t="e">
        <f>MEDIAN(O52:Q52)</f>
        <v>#VALUE!</v>
      </c>
      <c r="S52" s="16" t="e">
        <f>(K52-E52)*1.23</f>
        <v>#VALUE!</v>
      </c>
      <c r="T52" s="16">
        <f>(L52-F52)*12.4</f>
        <v>20013434.150000002</v>
      </c>
      <c r="U52" s="16">
        <f>(J52-D52)*1</f>
        <v>4954708.375</v>
      </c>
      <c r="V52" s="42" t="e">
        <f>MEDIAN(S52:U52)</f>
        <v>#VALUE!</v>
      </c>
      <c r="W52" s="16" t="e">
        <f>LOG(R52,2)</f>
        <v>#VALUE!</v>
      </c>
      <c r="X52" s="16" t="e">
        <f>LOG(V52,2)</f>
        <v>#VALUE!</v>
      </c>
      <c r="Y52" s="3" t="e">
        <f>V52/R52</f>
        <v>#VALUE!</v>
      </c>
      <c r="Z52" s="3" t="e">
        <f>LOG(Y52,2)</f>
        <v>#VALUE!</v>
      </c>
      <c r="AA52" s="3" t="e">
        <f>TTEST(O52:Q52,S52:U52,2,1)</f>
        <v>#VALUE!</v>
      </c>
      <c r="AB52" s="3" t="e">
        <f>-LOG(AA52)</f>
        <v>#VALUE!</v>
      </c>
      <c r="AC52" s="16" t="s">
        <v>194</v>
      </c>
      <c r="AD52" s="16" t="s">
        <v>195</v>
      </c>
      <c r="AE52" s="16" t="s">
        <v>51</v>
      </c>
      <c r="AF52" s="16" t="s">
        <v>196</v>
      </c>
      <c r="AG52" s="15" t="s">
        <v>82</v>
      </c>
    </row>
    <row r="53" spans="1:33" x14ac:dyDescent="0.5">
      <c r="A53" s="16" t="s">
        <v>1963</v>
      </c>
      <c r="B53" s="16" t="s">
        <v>1964</v>
      </c>
      <c r="C53" s="16" t="s">
        <v>1965</v>
      </c>
      <c r="D53" s="16">
        <v>804113.6875</v>
      </c>
      <c r="E53" s="16">
        <v>298950.40625</v>
      </c>
      <c r="F53" s="16" t="s">
        <v>3040</v>
      </c>
      <c r="G53" s="16">
        <v>3017980.75</v>
      </c>
      <c r="H53" s="16">
        <v>2275060.75</v>
      </c>
      <c r="I53" s="16">
        <v>4065495</v>
      </c>
      <c r="J53" s="16">
        <v>3271663</v>
      </c>
      <c r="K53" s="16">
        <v>2261912</v>
      </c>
      <c r="L53" s="16">
        <v>2293403.75</v>
      </c>
      <c r="M53" s="16">
        <v>579</v>
      </c>
      <c r="N53" s="16">
        <v>63.7</v>
      </c>
      <c r="O53" s="16" t="e">
        <f>(I53-F53)*3.72</f>
        <v>#VALUE!</v>
      </c>
      <c r="P53" s="16">
        <f>(G53-D53)*5.89</f>
        <v>13039676.998125</v>
      </c>
      <c r="Q53" s="16" t="e">
        <f>(H53-F53)*1</f>
        <v>#VALUE!</v>
      </c>
      <c r="R53" s="17" t="e">
        <f>MEDIAN(O53:Q53)</f>
        <v>#VALUE!</v>
      </c>
      <c r="S53" s="16">
        <f>(K53-E53)*1.23</f>
        <v>2414442.7603124999</v>
      </c>
      <c r="T53" s="16" t="e">
        <f>(L53-F53)*12.4</f>
        <v>#VALUE!</v>
      </c>
      <c r="U53" s="16">
        <f>(J53-D53)*1</f>
        <v>2467549.3125</v>
      </c>
      <c r="V53" s="42" t="e">
        <f>MEDIAN(S53:U53)</f>
        <v>#VALUE!</v>
      </c>
      <c r="W53" s="16" t="e">
        <f>LOG(R53,2)</f>
        <v>#VALUE!</v>
      </c>
      <c r="X53" s="16" t="e">
        <f>LOG(V53,2)</f>
        <v>#VALUE!</v>
      </c>
      <c r="Y53" s="3" t="e">
        <f>V53/R53</f>
        <v>#VALUE!</v>
      </c>
      <c r="Z53" s="3" t="e">
        <f>LOG(Y53,2)</f>
        <v>#VALUE!</v>
      </c>
      <c r="AA53" s="3" t="e">
        <f>TTEST(O53:Q53,S53:U53,2,1)</f>
        <v>#VALUE!</v>
      </c>
      <c r="AB53" s="3" t="e">
        <f>-LOG(AA53)</f>
        <v>#VALUE!</v>
      </c>
      <c r="AC53" s="16" t="s">
        <v>1966</v>
      </c>
      <c r="AD53" s="16" t="s">
        <v>72</v>
      </c>
      <c r="AE53" s="16" t="s">
        <v>60</v>
      </c>
      <c r="AF53" s="16" t="s">
        <v>1967</v>
      </c>
      <c r="AG53" s="15" t="s">
        <v>45</v>
      </c>
    </row>
    <row r="54" spans="1:33" x14ac:dyDescent="0.5">
      <c r="A54" s="16" t="s">
        <v>2169</v>
      </c>
      <c r="B54" s="16" t="s">
        <v>2170</v>
      </c>
      <c r="C54" s="16" t="s">
        <v>2171</v>
      </c>
      <c r="D54" s="16">
        <v>4117098.75</v>
      </c>
      <c r="E54" s="16" t="s">
        <v>3040</v>
      </c>
      <c r="F54" s="16">
        <v>1105216.25</v>
      </c>
      <c r="G54" s="16">
        <v>4554707</v>
      </c>
      <c r="H54" s="16">
        <v>3756436</v>
      </c>
      <c r="I54" s="16">
        <v>7225486.5</v>
      </c>
      <c r="J54" s="16">
        <v>5360731</v>
      </c>
      <c r="K54" s="16">
        <v>6959367</v>
      </c>
      <c r="L54" s="16">
        <v>2304426.5</v>
      </c>
      <c r="M54" s="16">
        <v>201</v>
      </c>
      <c r="N54" s="16">
        <v>22</v>
      </c>
      <c r="O54" s="16">
        <f>(I54-F54)*3.72</f>
        <v>22767405.330000002</v>
      </c>
      <c r="P54" s="16">
        <f>(G54-D54)*5.89</f>
        <v>2577512.5924999998</v>
      </c>
      <c r="Q54" s="16">
        <f>(H54-F54)*1</f>
        <v>2651219.75</v>
      </c>
      <c r="R54" s="17">
        <f>MEDIAN(O54:Q54)</f>
        <v>2651219.75</v>
      </c>
      <c r="S54" s="16" t="e">
        <f>(K54-E54)*1.23</f>
        <v>#VALUE!</v>
      </c>
      <c r="T54" s="16">
        <f>(L54-F54)*12.4</f>
        <v>14870207.1</v>
      </c>
      <c r="U54" s="16">
        <f>(J54-D54)*1</f>
        <v>1243632.25</v>
      </c>
      <c r="V54" s="42" t="e">
        <f>MEDIAN(S54:U54)</f>
        <v>#VALUE!</v>
      </c>
      <c r="W54" s="16">
        <f>LOG(R54,2)</f>
        <v>21.338224824250602</v>
      </c>
      <c r="X54" s="16" t="e">
        <f>LOG(V54,2)</f>
        <v>#VALUE!</v>
      </c>
      <c r="Y54" s="3" t="e">
        <f>V54/R54</f>
        <v>#VALUE!</v>
      </c>
      <c r="Z54" s="3" t="e">
        <f>LOG(Y54,2)</f>
        <v>#VALUE!</v>
      </c>
      <c r="AA54" s="3" t="e">
        <f>TTEST(O54:Q54,S54:U54,2,1)</f>
        <v>#VALUE!</v>
      </c>
      <c r="AB54" s="3" t="e">
        <f>-LOG(AA54)</f>
        <v>#VALUE!</v>
      </c>
      <c r="AC54" s="16" t="s">
        <v>2172</v>
      </c>
      <c r="AD54" s="16" t="s">
        <v>2173</v>
      </c>
      <c r="AE54" s="16" t="s">
        <v>51</v>
      </c>
      <c r="AF54" s="16" t="s">
        <v>44</v>
      </c>
      <c r="AG54" s="15" t="s">
        <v>82</v>
      </c>
    </row>
    <row r="55" spans="1:33" x14ac:dyDescent="0.5">
      <c r="A55" s="16" t="s">
        <v>1955</v>
      </c>
      <c r="B55" s="16" t="s">
        <v>1956</v>
      </c>
      <c r="C55" s="16" t="s">
        <v>1957</v>
      </c>
      <c r="D55" s="16">
        <v>3041854.5</v>
      </c>
      <c r="E55" s="16">
        <v>409645.21875</v>
      </c>
      <c r="F55" s="16">
        <v>1440376.25</v>
      </c>
      <c r="G55" s="16">
        <v>9777585.5</v>
      </c>
      <c r="H55" s="16">
        <v>1992182.625</v>
      </c>
      <c r="I55" s="16">
        <v>5696494.5</v>
      </c>
      <c r="J55" s="16">
        <v>6100576.25</v>
      </c>
      <c r="K55" s="16">
        <v>1381205.5</v>
      </c>
      <c r="L55" s="16">
        <v>2343855.4375</v>
      </c>
      <c r="M55" s="16">
        <v>454</v>
      </c>
      <c r="N55" s="16">
        <v>50.6</v>
      </c>
      <c r="O55" s="16">
        <f>(I55-F55)*3.72</f>
        <v>15832759.890000001</v>
      </c>
      <c r="P55" s="16">
        <f>(G55-D55)*5.89</f>
        <v>39673455.589999996</v>
      </c>
      <c r="Q55" s="16">
        <f>(H55-F55)*1</f>
        <v>551806.375</v>
      </c>
      <c r="R55" s="17">
        <f>MEDIAN(O55:Q55)</f>
        <v>15832759.890000001</v>
      </c>
      <c r="S55" s="16">
        <f>(K55-E55)*1.23</f>
        <v>1195019.1459375001</v>
      </c>
      <c r="T55" s="16">
        <f>(L55-F55)*12.4</f>
        <v>11203141.925000001</v>
      </c>
      <c r="U55" s="16">
        <f>(J55-D55)*1</f>
        <v>3058721.75</v>
      </c>
      <c r="V55" s="42">
        <f>MEDIAN(S55:U55)</f>
        <v>3058721.75</v>
      </c>
      <c r="W55" s="16">
        <f>LOG(R55,2)</f>
        <v>23.916409425218067</v>
      </c>
      <c r="X55" s="16">
        <f>LOG(V55,2)</f>
        <v>21.544497441125984</v>
      </c>
      <c r="Y55" s="3">
        <f>V55/R55</f>
        <v>0.19318942314863843</v>
      </c>
      <c r="Z55" s="3">
        <f>LOG(Y55,2)</f>
        <v>-2.3719119840920877</v>
      </c>
      <c r="AA55" s="3">
        <f>TTEST(O55:Q55,S55:U55,2,1)</f>
        <v>0.26999513150589083</v>
      </c>
      <c r="AB55" s="3">
        <f>-LOG(AA55)</f>
        <v>0.56864406687504798</v>
      </c>
      <c r="AC55" s="16" t="s">
        <v>44</v>
      </c>
      <c r="AD55" s="16" t="s">
        <v>1958</v>
      </c>
      <c r="AE55" s="16" t="s">
        <v>60</v>
      </c>
      <c r="AF55" s="16" t="s">
        <v>1959</v>
      </c>
      <c r="AG55" s="15" t="s">
        <v>45</v>
      </c>
    </row>
    <row r="56" spans="1:33" x14ac:dyDescent="0.5">
      <c r="A56" s="16" t="s">
        <v>2359</v>
      </c>
      <c r="B56" s="16" t="s">
        <v>2360</v>
      </c>
      <c r="C56" s="16" t="s">
        <v>2361</v>
      </c>
      <c r="D56" s="16">
        <v>850547.4375</v>
      </c>
      <c r="E56" s="16">
        <v>3195917.75</v>
      </c>
      <c r="F56" s="16">
        <v>2081153.375</v>
      </c>
      <c r="G56" s="16">
        <v>10457096.5</v>
      </c>
      <c r="H56" s="16">
        <v>10834048</v>
      </c>
      <c r="I56" s="16">
        <v>22199876.5</v>
      </c>
      <c r="J56" s="16">
        <v>4416544.125</v>
      </c>
      <c r="K56" s="16">
        <v>10831597</v>
      </c>
      <c r="L56" s="16">
        <v>2392767.75</v>
      </c>
      <c r="M56" s="16">
        <v>354</v>
      </c>
      <c r="N56" s="16">
        <v>40.299999999999997</v>
      </c>
      <c r="O56" s="16">
        <f>(I56-F56)*3.72</f>
        <v>74841650.025000006</v>
      </c>
      <c r="P56" s="16">
        <f>(G56-D56)*5.89</f>
        <v>56582573.978124999</v>
      </c>
      <c r="Q56" s="16">
        <f>(H56-F56)*1</f>
        <v>8752894.625</v>
      </c>
      <c r="R56" s="17">
        <f>MEDIAN(O56:Q56)</f>
        <v>56582573.978124999</v>
      </c>
      <c r="S56" s="16">
        <f>(K56-E56)*1.23</f>
        <v>9391885.4774999991</v>
      </c>
      <c r="T56" s="16">
        <f>(L56-F56)*12.4</f>
        <v>3864018.25</v>
      </c>
      <c r="U56" s="16">
        <f>(J56-D56)*1</f>
        <v>3565996.6875</v>
      </c>
      <c r="V56" s="42">
        <f>MEDIAN(S56:U56)</f>
        <v>3864018.25</v>
      </c>
      <c r="W56" s="16">
        <f>LOG(R56,2)</f>
        <v>25.753854471575096</v>
      </c>
      <c r="X56" s="16">
        <f>LOG(V56,2)</f>
        <v>21.881670477452914</v>
      </c>
      <c r="Y56" s="3">
        <f>V56/R56</f>
        <v>6.8289898785690473E-2</v>
      </c>
      <c r="Z56" s="3">
        <f>LOG(Y56,2)</f>
        <v>-3.8721839941221834</v>
      </c>
      <c r="AA56" s="3">
        <f>TTEST(O56:Q56,S56:U56,2,1)</f>
        <v>0.154177484743793</v>
      </c>
      <c r="AB56" s="3">
        <f>-LOG(AA56)</f>
        <v>0.81197904370060259</v>
      </c>
      <c r="AC56" s="16" t="s">
        <v>2167</v>
      </c>
      <c r="AD56" s="16" t="s">
        <v>605</v>
      </c>
      <c r="AE56" s="16" t="s">
        <v>145</v>
      </c>
      <c r="AF56" s="16" t="s">
        <v>2362</v>
      </c>
      <c r="AG56" s="15" t="s">
        <v>290</v>
      </c>
    </row>
    <row r="57" spans="1:33" x14ac:dyDescent="0.5">
      <c r="A57" s="16" t="s">
        <v>1596</v>
      </c>
      <c r="B57" s="16" t="s">
        <v>1597</v>
      </c>
      <c r="C57" s="16" t="s">
        <v>1598</v>
      </c>
      <c r="D57" s="16">
        <v>1375224.25</v>
      </c>
      <c r="E57" s="16">
        <v>631815.9375</v>
      </c>
      <c r="F57" s="16">
        <v>1116808.125</v>
      </c>
      <c r="G57" s="16">
        <v>4662284</v>
      </c>
      <c r="H57" s="16">
        <v>3064016.5</v>
      </c>
      <c r="I57" s="16">
        <v>5797122.5</v>
      </c>
      <c r="J57" s="16">
        <v>5938588</v>
      </c>
      <c r="K57" s="16">
        <v>2559371.75</v>
      </c>
      <c r="L57" s="16">
        <v>2393769.25</v>
      </c>
      <c r="M57" s="16">
        <v>599</v>
      </c>
      <c r="N57" s="16">
        <v>67.3</v>
      </c>
      <c r="O57" s="16">
        <f>(I57-F57)*3.72</f>
        <v>17410769.475000001</v>
      </c>
      <c r="P57" s="16">
        <f>(G57-D57)*5.89</f>
        <v>19360781.927499998</v>
      </c>
      <c r="Q57" s="16">
        <f>(H57-F57)*1</f>
        <v>1947208.375</v>
      </c>
      <c r="R57" s="17">
        <f>MEDIAN(O57:Q57)</f>
        <v>17410769.475000001</v>
      </c>
      <c r="S57" s="16">
        <f>(K57-E57)*1.23</f>
        <v>2370893.649375</v>
      </c>
      <c r="T57" s="16">
        <f>(L57-F57)*12.4</f>
        <v>15834317.950000001</v>
      </c>
      <c r="U57" s="16">
        <f>(J57-D57)*1</f>
        <v>4563363.75</v>
      </c>
      <c r="V57" s="42">
        <f>MEDIAN(S57:U57)</f>
        <v>4563363.75</v>
      </c>
      <c r="W57" s="16">
        <f>LOG(R57,2)</f>
        <v>24.053476629017624</v>
      </c>
      <c r="X57" s="16">
        <f>LOG(V57,2)</f>
        <v>22.121666226264701</v>
      </c>
      <c r="Y57" s="3">
        <f>V57/R57</f>
        <v>0.26210006149082044</v>
      </c>
      <c r="Z57" s="3">
        <f>LOG(Y57,2)</f>
        <v>-1.9318104027529233</v>
      </c>
      <c r="AA57" s="3">
        <f>TTEST(O57:Q57,S57:U57,2,1)</f>
        <v>0.41224176720510719</v>
      </c>
      <c r="AB57" s="3">
        <f>-LOG(AA57)</f>
        <v>0.38484800880192682</v>
      </c>
      <c r="AC57" s="16" t="s">
        <v>1599</v>
      </c>
      <c r="AD57" s="16" t="s">
        <v>1600</v>
      </c>
      <c r="AE57" s="16" t="s">
        <v>1601</v>
      </c>
      <c r="AF57" s="16" t="s">
        <v>1602</v>
      </c>
      <c r="AG57" s="15" t="s">
        <v>1603</v>
      </c>
    </row>
    <row r="58" spans="1:33" x14ac:dyDescent="0.5">
      <c r="A58" s="16" t="s">
        <v>1493</v>
      </c>
      <c r="B58" s="16" t="s">
        <v>1494</v>
      </c>
      <c r="C58" s="16" t="s">
        <v>1495</v>
      </c>
      <c r="D58" s="16">
        <v>4962570.375</v>
      </c>
      <c r="E58" s="16">
        <v>439694.1875</v>
      </c>
      <c r="F58" s="16">
        <v>913303.3125</v>
      </c>
      <c r="G58" s="16">
        <v>6359776.75</v>
      </c>
      <c r="H58" s="16">
        <v>4369841</v>
      </c>
      <c r="I58" s="16">
        <v>9048831</v>
      </c>
      <c r="J58" s="16">
        <v>9680317.25</v>
      </c>
      <c r="K58" s="16">
        <v>5378524</v>
      </c>
      <c r="L58" s="16">
        <v>2418811.75</v>
      </c>
      <c r="M58" s="16">
        <v>1262</v>
      </c>
      <c r="N58" s="16">
        <v>144.4</v>
      </c>
      <c r="O58" s="16">
        <f>(I58-F58)*3.72</f>
        <v>30264162.997500002</v>
      </c>
      <c r="P58" s="16">
        <f>(G58-D58)*5.89</f>
        <v>8229545.5487499991</v>
      </c>
      <c r="Q58" s="16">
        <f>(H58-F58)*1</f>
        <v>3456537.6875</v>
      </c>
      <c r="R58" s="17">
        <f>MEDIAN(O58:Q58)</f>
        <v>8229545.5487499991</v>
      </c>
      <c r="S58" s="16">
        <f>(K58-E58)*1.23</f>
        <v>6074760.6693749996</v>
      </c>
      <c r="T58" s="16">
        <f>(L58-F58)*12.4</f>
        <v>18668304.625</v>
      </c>
      <c r="U58" s="16">
        <f>(J58-D58)*1</f>
        <v>4717746.875</v>
      </c>
      <c r="V58" s="42">
        <f>MEDIAN(S58:U58)</f>
        <v>6074760.6693749996</v>
      </c>
      <c r="W58" s="16">
        <f>LOG(R58,2)</f>
        <v>22.972381333790388</v>
      </c>
      <c r="X58" s="16">
        <f>LOG(V58,2)</f>
        <v>22.534396140526983</v>
      </c>
      <c r="Y58" s="3">
        <f>V58/R58</f>
        <v>0.73816477877052478</v>
      </c>
      <c r="Z58" s="3">
        <f>LOG(Y58,2)</f>
        <v>-0.43798519326340613</v>
      </c>
      <c r="AA58" s="3">
        <f>TTEST(O58:Q58,S58:U58,2,1)</f>
        <v>0.72661439154753737</v>
      </c>
      <c r="AB58" s="3">
        <f>-LOG(AA58)</f>
        <v>0.13869600461838433</v>
      </c>
      <c r="AC58" s="16" t="s">
        <v>300</v>
      </c>
      <c r="AD58" s="16" t="s">
        <v>72</v>
      </c>
      <c r="AE58" s="16" t="s">
        <v>60</v>
      </c>
      <c r="AF58" s="16" t="s">
        <v>1496</v>
      </c>
      <c r="AG58" s="15" t="s">
        <v>62</v>
      </c>
    </row>
    <row r="59" spans="1:33" x14ac:dyDescent="0.5">
      <c r="A59" s="16" t="s">
        <v>321</v>
      </c>
      <c r="B59" s="16" t="s">
        <v>322</v>
      </c>
      <c r="C59" s="16" t="s">
        <v>323</v>
      </c>
      <c r="D59" s="16">
        <v>613169.8125</v>
      </c>
      <c r="E59" s="16">
        <v>973803.5</v>
      </c>
      <c r="F59" s="16">
        <v>874528.1875</v>
      </c>
      <c r="G59" s="16">
        <v>1020781.1875</v>
      </c>
      <c r="H59" s="16">
        <v>5030851</v>
      </c>
      <c r="I59" s="16">
        <v>6860342</v>
      </c>
      <c r="J59" s="16">
        <v>8463847</v>
      </c>
      <c r="K59" s="16">
        <v>5390723</v>
      </c>
      <c r="L59" s="16">
        <v>2420560.25</v>
      </c>
      <c r="M59" s="16">
        <v>1020</v>
      </c>
      <c r="N59" s="16">
        <v>112.2</v>
      </c>
      <c r="O59" s="16">
        <f>(I59-F59)*3.72</f>
        <v>22267227.3825</v>
      </c>
      <c r="P59" s="16">
        <f>(G59-D59)*5.89</f>
        <v>2400830.9987499998</v>
      </c>
      <c r="Q59" s="16">
        <f>(H59-F59)*1</f>
        <v>4156322.8125</v>
      </c>
      <c r="R59" s="17">
        <f>MEDIAN(O59:Q59)</f>
        <v>4156322.8125</v>
      </c>
      <c r="S59" s="16">
        <f>(K59-E59)*1.23</f>
        <v>5432810.9850000003</v>
      </c>
      <c r="T59" s="16">
        <f>(L59-F59)*12.4</f>
        <v>19170797.574999999</v>
      </c>
      <c r="U59" s="16">
        <f>(J59-D59)*1</f>
        <v>7850677.1875</v>
      </c>
      <c r="V59" s="42">
        <f>MEDIAN(S59:U59)</f>
        <v>7850677.1875</v>
      </c>
      <c r="W59" s="16">
        <f>LOG(R59,2)</f>
        <v>21.986876278885521</v>
      </c>
      <c r="X59" s="16">
        <f>LOG(V59,2)</f>
        <v>22.904385673380744</v>
      </c>
      <c r="Y59" s="3">
        <f>V59/R59</f>
        <v>1.8888516464335625</v>
      </c>
      <c r="Z59" s="3">
        <f>LOG(Y59,2)</f>
        <v>0.91750939449522217</v>
      </c>
      <c r="AA59" s="3">
        <f>TTEST(O59:Q59,S59:U59,2,1)</f>
        <v>0.91285020094194258</v>
      </c>
      <c r="AB59" s="3">
        <f>-LOG(AA59)</f>
        <v>3.9600484505074328E-2</v>
      </c>
      <c r="AC59" s="16" t="s">
        <v>324</v>
      </c>
      <c r="AD59" s="16" t="s">
        <v>325</v>
      </c>
      <c r="AE59" s="16" t="s">
        <v>319</v>
      </c>
      <c r="AF59" s="16" t="s">
        <v>320</v>
      </c>
      <c r="AG59" s="15" t="s">
        <v>82</v>
      </c>
    </row>
    <row r="60" spans="1:33" x14ac:dyDescent="0.5">
      <c r="A60" s="16" t="s">
        <v>326</v>
      </c>
      <c r="B60" s="16" t="s">
        <v>327</v>
      </c>
      <c r="C60" s="16" t="s">
        <v>328</v>
      </c>
      <c r="D60" s="16">
        <v>613169.8125</v>
      </c>
      <c r="E60" s="16">
        <v>973803.5</v>
      </c>
      <c r="F60" s="16">
        <v>874528.1875</v>
      </c>
      <c r="G60" s="16">
        <v>1020781.1875</v>
      </c>
      <c r="H60" s="16">
        <v>5030851</v>
      </c>
      <c r="I60" s="16">
        <v>6860342</v>
      </c>
      <c r="J60" s="16">
        <v>8463847</v>
      </c>
      <c r="K60" s="16">
        <v>5390723</v>
      </c>
      <c r="L60" s="16">
        <v>2420560.25</v>
      </c>
      <c r="M60" s="16">
        <v>1013</v>
      </c>
      <c r="N60" s="16">
        <v>111.7</v>
      </c>
      <c r="O60" s="16">
        <f>(I60-F60)*3.72</f>
        <v>22267227.3825</v>
      </c>
      <c r="P60" s="16">
        <f>(G60-D60)*5.89</f>
        <v>2400830.9987499998</v>
      </c>
      <c r="Q60" s="16">
        <f>(H60-F60)*1</f>
        <v>4156322.8125</v>
      </c>
      <c r="R60" s="17">
        <f>MEDIAN(O60:Q60)</f>
        <v>4156322.8125</v>
      </c>
      <c r="S60" s="16">
        <f>(K60-E60)*1.23</f>
        <v>5432810.9850000003</v>
      </c>
      <c r="T60" s="16">
        <f>(L60-F60)*12.4</f>
        <v>19170797.574999999</v>
      </c>
      <c r="U60" s="16">
        <f>(J60-D60)*1</f>
        <v>7850677.1875</v>
      </c>
      <c r="V60" s="42">
        <f>MEDIAN(S60:U60)</f>
        <v>7850677.1875</v>
      </c>
      <c r="W60" s="16">
        <f>LOG(R60,2)</f>
        <v>21.986876278885521</v>
      </c>
      <c r="X60" s="16">
        <f>LOG(V60,2)</f>
        <v>22.904385673380744</v>
      </c>
      <c r="Y60" s="3">
        <f>V60/R60</f>
        <v>1.8888516464335625</v>
      </c>
      <c r="Z60" s="3">
        <f>LOG(Y60,2)</f>
        <v>0.91750939449522217</v>
      </c>
      <c r="AA60" s="3">
        <f>TTEST(O60:Q60,S60:U60,2,1)</f>
        <v>0.91285020094194258</v>
      </c>
      <c r="AB60" s="3">
        <f>-LOG(AA60)</f>
        <v>3.9600484505074328E-2</v>
      </c>
      <c r="AC60" s="16" t="s">
        <v>329</v>
      </c>
      <c r="AD60" s="16" t="s">
        <v>259</v>
      </c>
      <c r="AE60" s="16" t="s">
        <v>319</v>
      </c>
      <c r="AF60" s="16" t="s">
        <v>330</v>
      </c>
      <c r="AG60" s="15" t="s">
        <v>82</v>
      </c>
    </row>
    <row r="61" spans="1:33" x14ac:dyDescent="0.5">
      <c r="A61" s="16" t="s">
        <v>315</v>
      </c>
      <c r="B61" s="16" t="s">
        <v>316</v>
      </c>
      <c r="C61" s="16" t="s">
        <v>317</v>
      </c>
      <c r="D61" s="16">
        <v>2060500.4375</v>
      </c>
      <c r="E61" s="16">
        <v>973803.5</v>
      </c>
      <c r="F61" s="16">
        <v>874528.1875</v>
      </c>
      <c r="G61" s="16">
        <v>1020781.1875</v>
      </c>
      <c r="H61" s="16">
        <v>9494039</v>
      </c>
      <c r="I61" s="16">
        <v>14302162.5</v>
      </c>
      <c r="J61" s="16">
        <v>16252010.5</v>
      </c>
      <c r="K61" s="16">
        <v>10411253.5</v>
      </c>
      <c r="L61" s="16">
        <v>2420560.25</v>
      </c>
      <c r="M61" s="16">
        <v>1023</v>
      </c>
      <c r="N61" s="16">
        <v>112.8</v>
      </c>
      <c r="O61" s="16">
        <f>(I61-F61)*3.72</f>
        <v>49950799.642500006</v>
      </c>
      <c r="P61" s="16">
        <f>(G61-D61)*5.89</f>
        <v>-6123946.3824999994</v>
      </c>
      <c r="Q61" s="16">
        <f>(H61-F61)*1</f>
        <v>8619510.8125</v>
      </c>
      <c r="R61" s="17">
        <f>MEDIAN(O61:Q61)</f>
        <v>8619510.8125</v>
      </c>
      <c r="S61" s="16">
        <f>(K61-E61)*1.23</f>
        <v>11608063.5</v>
      </c>
      <c r="T61" s="16">
        <f>(L61-F61)*12.4</f>
        <v>19170797.574999999</v>
      </c>
      <c r="U61" s="16">
        <f>(J61-D61)*1</f>
        <v>14191510.0625</v>
      </c>
      <c r="V61" s="42">
        <f>MEDIAN(S61:U61)</f>
        <v>14191510.0625</v>
      </c>
      <c r="W61" s="16">
        <f>LOG(R61,2)</f>
        <v>23.039174562953306</v>
      </c>
      <c r="X61" s="16">
        <f>LOG(V61,2)</f>
        <v>23.75852477325553</v>
      </c>
      <c r="Y61" s="3">
        <f>V61/R61</f>
        <v>1.6464403109651531</v>
      </c>
      <c r="Z61" s="3">
        <f>LOG(Y61,2)</f>
        <v>0.71935021030222779</v>
      </c>
      <c r="AA61" s="3">
        <f>TTEST(O61:Q61,S61:U61,2,1)</f>
        <v>0.90671835355520258</v>
      </c>
      <c r="AB61" s="3">
        <f>-LOG(AA61)</f>
        <v>4.2527593306050472E-2</v>
      </c>
      <c r="AC61" s="16" t="s">
        <v>205</v>
      </c>
      <c r="AD61" s="16" t="s">
        <v>318</v>
      </c>
      <c r="AE61" s="16" t="s">
        <v>319</v>
      </c>
      <c r="AF61" s="16" t="s">
        <v>320</v>
      </c>
      <c r="AG61" s="15" t="s">
        <v>82</v>
      </c>
    </row>
    <row r="62" spans="1:33" x14ac:dyDescent="0.5">
      <c r="A62" s="16" t="s">
        <v>720</v>
      </c>
      <c r="B62" s="16" t="s">
        <v>721</v>
      </c>
      <c r="C62" s="16" t="s">
        <v>722</v>
      </c>
      <c r="D62" s="16">
        <v>2013066.625</v>
      </c>
      <c r="E62" s="16" t="s">
        <v>3040</v>
      </c>
      <c r="F62" s="16">
        <v>519650.125</v>
      </c>
      <c r="G62" s="16">
        <v>8876175.5</v>
      </c>
      <c r="H62" s="16">
        <v>5815643.5</v>
      </c>
      <c r="I62" s="16">
        <v>8288119</v>
      </c>
      <c r="J62" s="16">
        <v>7197082</v>
      </c>
      <c r="K62" s="16">
        <v>7368462.5</v>
      </c>
      <c r="L62" s="16">
        <v>2476835.25</v>
      </c>
      <c r="M62" s="16">
        <v>418</v>
      </c>
      <c r="N62" s="16">
        <v>46.4</v>
      </c>
      <c r="O62" s="16">
        <f>(I62-F62)*3.72</f>
        <v>28898704.215</v>
      </c>
      <c r="P62" s="16">
        <f>(G62-D62)*5.89</f>
        <v>40423711.27375</v>
      </c>
      <c r="Q62" s="16">
        <f>(H62-F62)*1</f>
        <v>5295993.375</v>
      </c>
      <c r="R62" s="17">
        <f>MEDIAN(O62:Q62)</f>
        <v>28898704.215</v>
      </c>
      <c r="S62" s="16" t="e">
        <f>(K62-E62)*1.23</f>
        <v>#VALUE!</v>
      </c>
      <c r="T62" s="16">
        <f>(L62-F62)*12.4</f>
        <v>24269095.550000001</v>
      </c>
      <c r="U62" s="16">
        <f>(J62-D62)*1</f>
        <v>5184015.375</v>
      </c>
      <c r="V62" s="42" t="e">
        <f>MEDIAN(S62:U62)</f>
        <v>#VALUE!</v>
      </c>
      <c r="W62" s="16">
        <f>LOG(R62,2)</f>
        <v>24.784501469584399</v>
      </c>
      <c r="X62" s="16" t="e">
        <f>LOG(V62,2)</f>
        <v>#VALUE!</v>
      </c>
      <c r="Y62" s="3" t="e">
        <f>V62/R62</f>
        <v>#VALUE!</v>
      </c>
      <c r="Z62" s="3" t="e">
        <f>LOG(Y62,2)</f>
        <v>#VALUE!</v>
      </c>
      <c r="AA62" s="3" t="e">
        <f>TTEST(O62:Q62,S62:U62,2,1)</f>
        <v>#VALUE!</v>
      </c>
      <c r="AB62" s="3" t="e">
        <f>-LOG(AA62)</f>
        <v>#VALUE!</v>
      </c>
      <c r="AC62" s="16" t="s">
        <v>723</v>
      </c>
      <c r="AD62" s="16" t="s">
        <v>724</v>
      </c>
      <c r="AE62" s="16" t="s">
        <v>396</v>
      </c>
      <c r="AF62" s="16" t="s">
        <v>725</v>
      </c>
      <c r="AG62" s="15" t="s">
        <v>342</v>
      </c>
    </row>
    <row r="63" spans="1:33" x14ac:dyDescent="0.5">
      <c r="A63" s="16" t="s">
        <v>2116</v>
      </c>
      <c r="B63" s="16" t="s">
        <v>2117</v>
      </c>
      <c r="C63" s="16" t="s">
        <v>2118</v>
      </c>
      <c r="D63" s="16" t="s">
        <v>3040</v>
      </c>
      <c r="E63" s="16">
        <v>1166234.125</v>
      </c>
      <c r="F63" s="16">
        <v>559399.875</v>
      </c>
      <c r="G63" s="16">
        <v>4816091</v>
      </c>
      <c r="H63" s="16">
        <v>4275370</v>
      </c>
      <c r="I63" s="16" t="s">
        <v>3040</v>
      </c>
      <c r="J63" s="16">
        <v>6943740</v>
      </c>
      <c r="K63" s="16" t="s">
        <v>3040</v>
      </c>
      <c r="L63" s="16">
        <v>2482076.5</v>
      </c>
      <c r="M63" s="16">
        <v>456</v>
      </c>
      <c r="N63" s="16">
        <v>52.9</v>
      </c>
      <c r="O63" s="16" t="e">
        <f>(I63-F63)*3.72</f>
        <v>#VALUE!</v>
      </c>
      <c r="P63" s="16" t="e">
        <f>(G63-D63)*5.89</f>
        <v>#VALUE!</v>
      </c>
      <c r="Q63" s="16">
        <f>(H63-F63)*1</f>
        <v>3715970.125</v>
      </c>
      <c r="R63" s="17" t="e">
        <f>MEDIAN(O63:Q63)</f>
        <v>#VALUE!</v>
      </c>
      <c r="S63" s="16" t="e">
        <f>(K63-E63)*1.23</f>
        <v>#VALUE!</v>
      </c>
      <c r="T63" s="16">
        <f>(L63-F63)*12.4</f>
        <v>23841190.150000002</v>
      </c>
      <c r="U63" s="16" t="e">
        <f>(J63-D63)*1</f>
        <v>#VALUE!</v>
      </c>
      <c r="V63" s="42" t="e">
        <f>MEDIAN(S63:U63)</f>
        <v>#VALUE!</v>
      </c>
      <c r="W63" s="16" t="e">
        <f>LOG(R63,2)</f>
        <v>#VALUE!</v>
      </c>
      <c r="X63" s="16" t="e">
        <f>LOG(V63,2)</f>
        <v>#VALUE!</v>
      </c>
      <c r="Y63" s="3" t="e">
        <f>V63/R63</f>
        <v>#VALUE!</v>
      </c>
      <c r="Z63" s="3" t="e">
        <f>LOG(Y63,2)</f>
        <v>#VALUE!</v>
      </c>
      <c r="AA63" s="3" t="e">
        <f>TTEST(O63:Q63,S63:U63,2,1)</f>
        <v>#VALUE!</v>
      </c>
      <c r="AB63" s="3" t="e">
        <f>-LOG(AA63)</f>
        <v>#VALUE!</v>
      </c>
      <c r="AC63" s="16" t="s">
        <v>44</v>
      </c>
      <c r="AD63" s="16" t="s">
        <v>467</v>
      </c>
      <c r="AE63" s="16" t="s">
        <v>44</v>
      </c>
      <c r="AF63" s="16" t="s">
        <v>1521</v>
      </c>
      <c r="AG63" s="15" t="s">
        <v>82</v>
      </c>
    </row>
    <row r="64" spans="1:33" x14ac:dyDescent="0.5">
      <c r="A64" s="16" t="s">
        <v>2484</v>
      </c>
      <c r="B64" s="16" t="s">
        <v>2485</v>
      </c>
      <c r="C64" s="16" t="s">
        <v>2486</v>
      </c>
      <c r="D64" s="16">
        <v>3428297.75</v>
      </c>
      <c r="E64" s="16">
        <v>2265982.25</v>
      </c>
      <c r="F64" s="16">
        <v>7106964</v>
      </c>
      <c r="G64" s="16">
        <v>12527157</v>
      </c>
      <c r="H64" s="16">
        <v>9038047.25</v>
      </c>
      <c r="I64" s="16">
        <v>2943662</v>
      </c>
      <c r="J64" s="16">
        <v>6282764.75</v>
      </c>
      <c r="K64" s="16">
        <v>1633238.25</v>
      </c>
      <c r="L64" s="16">
        <v>2538915.75</v>
      </c>
      <c r="M64" s="16">
        <v>620</v>
      </c>
      <c r="N64" s="16">
        <v>69.900000000000006</v>
      </c>
      <c r="O64" s="16">
        <f>(I64-F64)*3.72</f>
        <v>-15487483.440000001</v>
      </c>
      <c r="P64" s="16">
        <f>(G64-D64)*5.89</f>
        <v>53592280.982499994</v>
      </c>
      <c r="Q64" s="16">
        <f>(H64-F64)*1</f>
        <v>1931083.25</v>
      </c>
      <c r="R64" s="17">
        <f>MEDIAN(O64:Q64)</f>
        <v>1931083.25</v>
      </c>
      <c r="S64" s="16">
        <f>(K64-E64)*1.23</f>
        <v>-778275.12</v>
      </c>
      <c r="T64" s="16">
        <f>(L64-F64)*12.4</f>
        <v>-56643798.300000004</v>
      </c>
      <c r="U64" s="16">
        <f>(J64-D64)*1</f>
        <v>2854467</v>
      </c>
      <c r="V64" s="42">
        <f>25000</f>
        <v>25000</v>
      </c>
      <c r="W64" s="16">
        <f>LOG(R64,2)</f>
        <v>20.880978930284531</v>
      </c>
      <c r="X64" s="16">
        <f>LOG(V64,2)</f>
        <v>14.609640474436812</v>
      </c>
      <c r="Y64" s="3">
        <f>V64/R64</f>
        <v>1.2946101624567455E-2</v>
      </c>
      <c r="Z64" s="3">
        <f>LOG(Y64,2)</f>
        <v>-6.2713384558477214</v>
      </c>
      <c r="AA64" s="3">
        <f>TTEST(O64:Q64,S64:U64,2,1)</f>
        <v>0.50889359766420661</v>
      </c>
      <c r="AB64" s="3">
        <f>-LOG(AA64)</f>
        <v>0.29337301290465162</v>
      </c>
      <c r="AC64" s="16" t="s">
        <v>44</v>
      </c>
      <c r="AD64" s="16" t="s">
        <v>2487</v>
      </c>
      <c r="AE64" s="16" t="s">
        <v>51</v>
      </c>
      <c r="AF64" s="16" t="s">
        <v>44</v>
      </c>
      <c r="AG64" s="15" t="s">
        <v>45</v>
      </c>
    </row>
    <row r="65" spans="1:33" x14ac:dyDescent="0.5">
      <c r="A65" s="16" t="s">
        <v>486</v>
      </c>
      <c r="B65" s="16" t="s">
        <v>487</v>
      </c>
      <c r="C65" s="16" t="s">
        <v>488</v>
      </c>
      <c r="D65" s="16">
        <v>1159127.375</v>
      </c>
      <c r="E65" s="16">
        <v>3102139.75</v>
      </c>
      <c r="F65" s="16">
        <v>1781023</v>
      </c>
      <c r="G65" s="16">
        <v>4969334.5</v>
      </c>
      <c r="H65" s="16">
        <v>11938172</v>
      </c>
      <c r="I65" s="16">
        <v>5476193</v>
      </c>
      <c r="J65" s="16">
        <v>2874292</v>
      </c>
      <c r="K65" s="16">
        <v>7018018</v>
      </c>
      <c r="L65" s="16">
        <v>2606717</v>
      </c>
      <c r="M65" s="16">
        <v>240</v>
      </c>
      <c r="N65" s="16">
        <v>24.6</v>
      </c>
      <c r="O65" s="16">
        <f>(I65-F65)*3.72</f>
        <v>13746032.4</v>
      </c>
      <c r="P65" s="16">
        <f>(G65-D65)*5.89</f>
        <v>22442119.966249999</v>
      </c>
      <c r="Q65" s="16">
        <f>(H65-F65)*1</f>
        <v>10157149</v>
      </c>
      <c r="R65" s="17">
        <f>MEDIAN(O65:Q65)</f>
        <v>13746032.4</v>
      </c>
      <c r="S65" s="16">
        <f>(K65-E65)*1.23</f>
        <v>4816530.2474999996</v>
      </c>
      <c r="T65" s="16">
        <f>(L65-F65)*12.4</f>
        <v>10238605.6</v>
      </c>
      <c r="U65" s="16">
        <f>(J65-D65)*1</f>
        <v>1715164.625</v>
      </c>
      <c r="V65" s="42">
        <f>MEDIAN(S65:U65)</f>
        <v>4816530.2474999996</v>
      </c>
      <c r="W65" s="16">
        <f>LOG(R65,2)</f>
        <v>23.712511929187279</v>
      </c>
      <c r="X65" s="16">
        <f>LOG(V65,2)</f>
        <v>22.199562795169477</v>
      </c>
      <c r="Y65" s="3">
        <f>V65/R65</f>
        <v>0.35039421611577165</v>
      </c>
      <c r="Z65" s="3">
        <f>LOG(Y65,2)</f>
        <v>-1.5129491340178036</v>
      </c>
      <c r="AA65" s="3">
        <f>TTEST(O65:Q65,S65:U65,2,1)</f>
        <v>1.4049748446706948E-2</v>
      </c>
      <c r="AB65" s="3">
        <f>-LOG(AA65)</f>
        <v>1.852331451501612</v>
      </c>
      <c r="AC65" s="16" t="s">
        <v>489</v>
      </c>
      <c r="AD65" s="16" t="s">
        <v>72</v>
      </c>
      <c r="AE65" s="16" t="s">
        <v>60</v>
      </c>
      <c r="AF65" s="16" t="s">
        <v>490</v>
      </c>
      <c r="AG65" s="15" t="s">
        <v>281</v>
      </c>
    </row>
    <row r="66" spans="1:33" x14ac:dyDescent="0.5">
      <c r="A66" s="16" t="s">
        <v>511</v>
      </c>
      <c r="B66" s="16" t="s">
        <v>512</v>
      </c>
      <c r="C66" s="16" t="s">
        <v>513</v>
      </c>
      <c r="D66" s="16">
        <v>1159127.375</v>
      </c>
      <c r="E66" s="16">
        <v>3102139.75</v>
      </c>
      <c r="F66" s="16">
        <v>1781023</v>
      </c>
      <c r="G66" s="16">
        <v>4969334.5</v>
      </c>
      <c r="H66" s="16">
        <v>11938172</v>
      </c>
      <c r="I66" s="16">
        <v>5476193</v>
      </c>
      <c r="J66" s="16">
        <v>2874292</v>
      </c>
      <c r="K66" s="16">
        <v>7018018</v>
      </c>
      <c r="L66" s="16">
        <v>2606717</v>
      </c>
      <c r="M66" s="16">
        <v>240</v>
      </c>
      <c r="N66" s="16">
        <v>24.6</v>
      </c>
      <c r="O66" s="16">
        <f>(I66-F66)*3.72</f>
        <v>13746032.4</v>
      </c>
      <c r="P66" s="16">
        <f>(G66-D66)*5.89</f>
        <v>22442119.966249999</v>
      </c>
      <c r="Q66" s="16">
        <f>(H66-F66)*1</f>
        <v>10157149</v>
      </c>
      <c r="R66" s="17">
        <f>MEDIAN(O66:Q66)</f>
        <v>13746032.4</v>
      </c>
      <c r="S66" s="16">
        <f>(K66-E66)*1.23</f>
        <v>4816530.2474999996</v>
      </c>
      <c r="T66" s="16">
        <f>(L66-F66)*12.4</f>
        <v>10238605.6</v>
      </c>
      <c r="U66" s="16">
        <f>(J66-D66)*1</f>
        <v>1715164.625</v>
      </c>
      <c r="V66" s="42">
        <f>MEDIAN(S66:U66)</f>
        <v>4816530.2474999996</v>
      </c>
      <c r="W66" s="16">
        <f>LOG(R66,2)</f>
        <v>23.712511929187279</v>
      </c>
      <c r="X66" s="16">
        <f>LOG(V66,2)</f>
        <v>22.199562795169477</v>
      </c>
      <c r="Y66" s="3">
        <f>V66/R66</f>
        <v>0.35039421611577165</v>
      </c>
      <c r="Z66" s="3">
        <f>LOG(Y66,2)</f>
        <v>-1.5129491340178036</v>
      </c>
      <c r="AA66" s="3">
        <f>TTEST(O66:Q66,S66:U66,2,1)</f>
        <v>1.4049748446706948E-2</v>
      </c>
      <c r="AB66" s="3">
        <f>-LOG(AA66)</f>
        <v>1.852331451501612</v>
      </c>
      <c r="AC66" s="16" t="s">
        <v>514</v>
      </c>
      <c r="AD66" s="16" t="s">
        <v>311</v>
      </c>
      <c r="AE66" s="16" t="s">
        <v>43</v>
      </c>
      <c r="AF66" s="16" t="s">
        <v>405</v>
      </c>
      <c r="AG66" s="15" t="s">
        <v>45</v>
      </c>
    </row>
    <row r="67" spans="1:33" x14ac:dyDescent="0.5">
      <c r="A67" s="16" t="s">
        <v>1086</v>
      </c>
      <c r="B67" s="16" t="s">
        <v>1087</v>
      </c>
      <c r="C67" s="16" t="s">
        <v>1088</v>
      </c>
      <c r="D67" s="16">
        <v>3678060.5</v>
      </c>
      <c r="E67" s="16" t="s">
        <v>3040</v>
      </c>
      <c r="F67" s="16" t="s">
        <v>3040</v>
      </c>
      <c r="G67" s="16">
        <v>2383807.5</v>
      </c>
      <c r="H67" s="16">
        <v>3506742</v>
      </c>
      <c r="I67" s="16">
        <v>9773452</v>
      </c>
      <c r="J67" s="16">
        <v>4965393</v>
      </c>
      <c r="K67" s="16">
        <v>7217692.5</v>
      </c>
      <c r="L67" s="16">
        <v>2613842.75</v>
      </c>
      <c r="M67" s="16">
        <v>210</v>
      </c>
      <c r="N67" s="16">
        <v>23.3</v>
      </c>
      <c r="O67" s="16" t="e">
        <f>(I67-F67)*3.72</f>
        <v>#VALUE!</v>
      </c>
      <c r="P67" s="16">
        <f>(G67-D67)*5.89</f>
        <v>-7623150.1699999999</v>
      </c>
      <c r="Q67" s="16" t="e">
        <f>(H67-F67)*1</f>
        <v>#VALUE!</v>
      </c>
      <c r="R67" s="17" t="e">
        <f>MEDIAN(O67:Q67)</f>
        <v>#VALUE!</v>
      </c>
      <c r="S67" s="16" t="e">
        <f>(K67-E67)*1.23</f>
        <v>#VALUE!</v>
      </c>
      <c r="T67" s="16" t="e">
        <f>(L67-F67)*12.4</f>
        <v>#VALUE!</v>
      </c>
      <c r="U67" s="16">
        <f>(J67-D67)*1</f>
        <v>1287332.5</v>
      </c>
      <c r="V67" s="42" t="e">
        <f>MEDIAN(S67:U67)</f>
        <v>#VALUE!</v>
      </c>
      <c r="W67" s="16" t="e">
        <f>LOG(R67,2)</f>
        <v>#VALUE!</v>
      </c>
      <c r="X67" s="16" t="e">
        <f>LOG(V67,2)</f>
        <v>#VALUE!</v>
      </c>
      <c r="Y67" s="3" t="e">
        <f>V67/R67</f>
        <v>#VALUE!</v>
      </c>
      <c r="Z67" s="3" t="e">
        <f>LOG(Y67,2)</f>
        <v>#VALUE!</v>
      </c>
      <c r="AA67" s="3" t="e">
        <f>TTEST(O67:Q67,S67:U67,2,1)</f>
        <v>#VALUE!</v>
      </c>
      <c r="AB67" s="3" t="e">
        <f>-LOG(AA67)</f>
        <v>#VALUE!</v>
      </c>
      <c r="AC67" s="16" t="s">
        <v>1089</v>
      </c>
      <c r="AD67" s="16" t="s">
        <v>1090</v>
      </c>
      <c r="AE67" s="16" t="s">
        <v>396</v>
      </c>
      <c r="AF67" s="16" t="s">
        <v>1091</v>
      </c>
      <c r="AG67" s="15" t="s">
        <v>158</v>
      </c>
    </row>
    <row r="68" spans="1:33" x14ac:dyDescent="0.5">
      <c r="A68" s="16" t="s">
        <v>2069</v>
      </c>
      <c r="B68" s="16" t="s">
        <v>2070</v>
      </c>
      <c r="C68" s="16" t="s">
        <v>2071</v>
      </c>
      <c r="D68" s="16">
        <v>5400602.75</v>
      </c>
      <c r="E68" s="16">
        <v>2928326.5</v>
      </c>
      <c r="F68" s="16">
        <v>4821606.375</v>
      </c>
      <c r="G68" s="16">
        <v>6762875.5</v>
      </c>
      <c r="H68" s="16">
        <v>5596781</v>
      </c>
      <c r="I68" s="16">
        <v>8009714.5</v>
      </c>
      <c r="J68" s="16">
        <v>6716009</v>
      </c>
      <c r="K68" s="16">
        <v>7880156.25</v>
      </c>
      <c r="L68" s="16">
        <v>2690196.125</v>
      </c>
      <c r="M68" s="16">
        <v>675</v>
      </c>
      <c r="N68" s="16">
        <v>80.599999999999994</v>
      </c>
      <c r="O68" s="16">
        <f>(I68-F68)*3.72</f>
        <v>11859762.225000001</v>
      </c>
      <c r="P68" s="16">
        <f>(G68-D68)*5.89</f>
        <v>8023786.4974999996</v>
      </c>
      <c r="Q68" s="16">
        <f>(H68-F68)*1</f>
        <v>775174.625</v>
      </c>
      <c r="R68" s="17">
        <f>MEDIAN(O68:Q68)</f>
        <v>8023786.4974999996</v>
      </c>
      <c r="S68" s="16">
        <f>(K68-E68)*1.23</f>
        <v>6090750.5925000003</v>
      </c>
      <c r="T68" s="16">
        <f>(L68-F68)*12.4</f>
        <v>-26429487.100000001</v>
      </c>
      <c r="U68" s="16">
        <f>(J68-D68)*1</f>
        <v>1315406.25</v>
      </c>
      <c r="V68" s="42">
        <f>MEDIAN(S68:U68)</f>
        <v>1315406.25</v>
      </c>
      <c r="W68" s="16">
        <f>LOG(R68,2)</f>
        <v>22.935851787550448</v>
      </c>
      <c r="X68" s="16">
        <f>LOG(V68,2)</f>
        <v>20.327076999523339</v>
      </c>
      <c r="Y68" s="3">
        <f>V68/R68</f>
        <v>0.16393834138157165</v>
      </c>
      <c r="Z68" s="3">
        <f>LOG(Y68,2)</f>
        <v>-2.6087747880271084</v>
      </c>
      <c r="AA68" s="3">
        <f>TTEST(O68:Q68,S68:U68,2,1)</f>
        <v>0.34423749818905414</v>
      </c>
      <c r="AB68" s="3">
        <f>-LOG(AA68)</f>
        <v>0.46314182323109238</v>
      </c>
      <c r="AC68" s="16" t="s">
        <v>759</v>
      </c>
      <c r="AD68" s="16" t="s">
        <v>809</v>
      </c>
      <c r="AE68" s="16" t="s">
        <v>80</v>
      </c>
      <c r="AF68" s="16" t="s">
        <v>44</v>
      </c>
      <c r="AG68" s="15" t="s">
        <v>485</v>
      </c>
    </row>
    <row r="69" spans="1:33" x14ac:dyDescent="0.5">
      <c r="A69" s="16" t="s">
        <v>406</v>
      </c>
      <c r="B69" s="16" t="s">
        <v>407</v>
      </c>
      <c r="C69" s="16" t="s">
        <v>408</v>
      </c>
      <c r="D69" s="16">
        <v>2994447.75</v>
      </c>
      <c r="E69" s="16">
        <v>598158.625</v>
      </c>
      <c r="F69" s="16">
        <v>1907217.125</v>
      </c>
      <c r="G69" s="16">
        <v>5002359.5</v>
      </c>
      <c r="H69" s="16">
        <v>9491178</v>
      </c>
      <c r="I69" s="16">
        <v>8312824</v>
      </c>
      <c r="J69" s="16">
        <v>10248693</v>
      </c>
      <c r="K69" s="16">
        <v>6086254.5</v>
      </c>
      <c r="L69" s="16">
        <v>2733577</v>
      </c>
      <c r="M69" s="16">
        <v>228</v>
      </c>
      <c r="N69" s="16">
        <v>26.2</v>
      </c>
      <c r="O69" s="16">
        <f>(I69-F69)*3.72</f>
        <v>23828857.575000003</v>
      </c>
      <c r="P69" s="16">
        <f>(G69-D69)*5.89</f>
        <v>11826600.2075</v>
      </c>
      <c r="Q69" s="16">
        <f>(H69-F69)*1</f>
        <v>7583960.875</v>
      </c>
      <c r="R69" s="17">
        <f>MEDIAN(O69:Q69)</f>
        <v>11826600.2075</v>
      </c>
      <c r="S69" s="16">
        <f>(K69-E69)*1.23</f>
        <v>6750357.9262499996</v>
      </c>
      <c r="T69" s="16">
        <f>(L69-F69)*12.4</f>
        <v>10246862.450000001</v>
      </c>
      <c r="U69" s="16">
        <f>(J69-D69)*1</f>
        <v>7254245.25</v>
      </c>
      <c r="V69" s="42">
        <f>MEDIAN(S69:U69)</f>
        <v>7254245.25</v>
      </c>
      <c r="W69" s="16">
        <f>LOG(R69,2)</f>
        <v>23.495532065977759</v>
      </c>
      <c r="X69" s="16">
        <f>LOG(V69,2)</f>
        <v>22.790394089787835</v>
      </c>
      <c r="Y69" s="3">
        <f>V69/R69</f>
        <v>0.61338382313791429</v>
      </c>
      <c r="Z69" s="3">
        <f>LOG(Y69,2)</f>
        <v>-0.70513797618992491</v>
      </c>
      <c r="AA69" s="3">
        <f>TTEST(O69:Q69,S69:U69,2,1)</f>
        <v>0.36094598851413895</v>
      </c>
      <c r="AB69" s="3">
        <f>-LOG(AA69)</f>
        <v>0.4425577804910471</v>
      </c>
      <c r="AC69" s="16" t="s">
        <v>409</v>
      </c>
      <c r="AD69" s="16" t="s">
        <v>72</v>
      </c>
      <c r="AE69" s="16" t="s">
        <v>80</v>
      </c>
      <c r="AF69" s="16" t="s">
        <v>44</v>
      </c>
      <c r="AG69" s="15" t="s">
        <v>290</v>
      </c>
    </row>
    <row r="70" spans="1:33" x14ac:dyDescent="0.5">
      <c r="A70" s="16" t="s">
        <v>772</v>
      </c>
      <c r="B70" s="16" t="s">
        <v>773</v>
      </c>
      <c r="C70" s="16" t="s">
        <v>774</v>
      </c>
      <c r="D70" s="16">
        <v>4024303.125</v>
      </c>
      <c r="E70" s="16">
        <v>929906.8125</v>
      </c>
      <c r="F70" s="16">
        <v>1629379.25</v>
      </c>
      <c r="G70" s="16">
        <v>2745381.75</v>
      </c>
      <c r="H70" s="16">
        <v>2621856</v>
      </c>
      <c r="I70" s="16">
        <v>7506323.5</v>
      </c>
      <c r="J70" s="16">
        <v>4576635.5</v>
      </c>
      <c r="K70" s="16">
        <v>3523652.75</v>
      </c>
      <c r="L70" s="16">
        <v>2887462</v>
      </c>
      <c r="M70" s="16">
        <v>463</v>
      </c>
      <c r="N70" s="16">
        <v>50.4</v>
      </c>
      <c r="O70" s="17">
        <f>(I70-F70)*3.72</f>
        <v>21862232.609999999</v>
      </c>
      <c r="P70" s="17">
        <f>(G70-D70)*5.89</f>
        <v>-7532846.8987499997</v>
      </c>
      <c r="Q70" s="17">
        <f>(H70-F70)*1</f>
        <v>992476.75</v>
      </c>
      <c r="R70" s="17">
        <f>MEDIAN(O70:Q70)</f>
        <v>992476.75</v>
      </c>
      <c r="S70" s="17">
        <f>(K70-E70)*1.23</f>
        <v>3190307.5031249998</v>
      </c>
      <c r="T70" s="17">
        <f>(L70-F70)*12.4</f>
        <v>15600226.1</v>
      </c>
      <c r="U70" s="17">
        <f>(J70-D70)*1</f>
        <v>552332.375</v>
      </c>
      <c r="V70" s="42">
        <f>MEDIAN(S70:U70)</f>
        <v>3190307.5031249998</v>
      </c>
      <c r="W70" s="17">
        <f>LOG(R70,2)</f>
        <v>19.92067378016587</v>
      </c>
      <c r="X70" s="17">
        <f>LOG(V70,2)</f>
        <v>21.605264056591011</v>
      </c>
      <c r="Y70" s="4">
        <f>V70/R70</f>
        <v>3.2144909219535873</v>
      </c>
      <c r="Z70" s="4">
        <f>LOG(Y70,2)</f>
        <v>1.6845902764251379</v>
      </c>
      <c r="AA70" s="3">
        <f>TTEST(O70:Q70,S70:U70,2,1)</f>
        <v>0.92191741495716217</v>
      </c>
      <c r="AB70" s="3">
        <f>-LOG(AA70)</f>
        <v>3.5307981153297349E-2</v>
      </c>
      <c r="AC70" s="16" t="s">
        <v>112</v>
      </c>
      <c r="AD70" s="16" t="s">
        <v>775</v>
      </c>
      <c r="AE70" s="16" t="s">
        <v>60</v>
      </c>
      <c r="AF70" s="16" t="s">
        <v>201</v>
      </c>
      <c r="AG70" s="15" t="s">
        <v>45</v>
      </c>
    </row>
    <row r="71" spans="1:33" x14ac:dyDescent="0.5">
      <c r="A71" s="16" t="s">
        <v>2740</v>
      </c>
      <c r="B71" s="16" t="s">
        <v>2741</v>
      </c>
      <c r="C71" s="16" t="s">
        <v>2742</v>
      </c>
      <c r="D71" s="16">
        <v>2123006.5</v>
      </c>
      <c r="E71" s="16">
        <v>472994.125</v>
      </c>
      <c r="F71" s="16">
        <v>1067134</v>
      </c>
      <c r="G71" s="16">
        <v>3481790.25</v>
      </c>
      <c r="H71" s="16">
        <v>3200112.5</v>
      </c>
      <c r="I71" s="16">
        <v>7351978</v>
      </c>
      <c r="J71" s="16">
        <v>5080352.5</v>
      </c>
      <c r="K71" s="16">
        <v>4249924.5</v>
      </c>
      <c r="L71" s="16">
        <v>2891589.5</v>
      </c>
      <c r="M71" s="16">
        <v>350</v>
      </c>
      <c r="N71" s="16">
        <v>38.4</v>
      </c>
      <c r="O71" s="16">
        <f>(I71-F71)*3.72</f>
        <v>23379619.68</v>
      </c>
      <c r="P71" s="16">
        <f>(G71-D71)*5.89</f>
        <v>8003236.2874999996</v>
      </c>
      <c r="Q71" s="16">
        <f>(H71-F71)*1</f>
        <v>2132978.5</v>
      </c>
      <c r="R71" s="17">
        <f>MEDIAN(O71:Q71)</f>
        <v>8003236.2874999996</v>
      </c>
      <c r="S71" s="16">
        <f>(K71-E71)*1.23</f>
        <v>4645624.3612500001</v>
      </c>
      <c r="T71" s="16">
        <f>(L71-F71)*12.4</f>
        <v>22623248.199999999</v>
      </c>
      <c r="U71" s="16">
        <f>(J71-D71)*1</f>
        <v>2957346</v>
      </c>
      <c r="V71" s="42">
        <f>MEDIAN(S71:U71)</f>
        <v>4645624.3612500001</v>
      </c>
      <c r="W71" s="16">
        <f>LOG(R71,2)</f>
        <v>22.932152073298859</v>
      </c>
      <c r="X71" s="16">
        <f>LOG(V71,2)</f>
        <v>22.147441073864538</v>
      </c>
      <c r="Y71" s="3">
        <f>V71/R71</f>
        <v>0.58046822489870165</v>
      </c>
      <c r="Z71" s="3">
        <f>LOG(Y71,2)</f>
        <v>-0.78471099943432288</v>
      </c>
      <c r="AA71" s="3">
        <f>TTEST(O71:Q71,S71:U71,2,1)</f>
        <v>0.92012484928749927</v>
      </c>
      <c r="AB71" s="3">
        <f>-LOG(AA71)</f>
        <v>3.615324039587034E-2</v>
      </c>
      <c r="AC71" s="16" t="s">
        <v>2743</v>
      </c>
      <c r="AD71" s="16" t="s">
        <v>72</v>
      </c>
      <c r="AE71" s="16" t="s">
        <v>433</v>
      </c>
      <c r="AF71" s="16" t="s">
        <v>2744</v>
      </c>
      <c r="AG71" s="15" t="s">
        <v>62</v>
      </c>
    </row>
    <row r="72" spans="1:33" x14ac:dyDescent="0.5">
      <c r="A72" s="16" t="s">
        <v>1536</v>
      </c>
      <c r="B72" s="16" t="s">
        <v>1537</v>
      </c>
      <c r="C72" s="16" t="s">
        <v>1538</v>
      </c>
      <c r="D72" s="16">
        <v>2031173.3125</v>
      </c>
      <c r="E72" s="16" t="s">
        <v>3040</v>
      </c>
      <c r="F72" s="16" t="s">
        <v>3040</v>
      </c>
      <c r="G72" s="16">
        <v>7475631.75</v>
      </c>
      <c r="H72" s="16">
        <v>3286039.25</v>
      </c>
      <c r="I72" s="16">
        <v>7265223.25</v>
      </c>
      <c r="J72" s="16">
        <v>9553104</v>
      </c>
      <c r="K72" s="16">
        <v>2437816.5</v>
      </c>
      <c r="L72" s="16">
        <v>2939237.375</v>
      </c>
      <c r="M72" s="16">
        <v>658</v>
      </c>
      <c r="N72" s="16">
        <v>72.900000000000006</v>
      </c>
      <c r="O72" s="16" t="e">
        <f>(I72-F72)*3.72</f>
        <v>#VALUE!</v>
      </c>
      <c r="P72" s="16">
        <f>(G72-D72)*5.89</f>
        <v>32067860.196874999</v>
      </c>
      <c r="Q72" s="16" t="e">
        <f>(H72-F72)*1</f>
        <v>#VALUE!</v>
      </c>
      <c r="R72" s="17" t="e">
        <f>MEDIAN(O72:Q72)</f>
        <v>#VALUE!</v>
      </c>
      <c r="S72" s="16" t="e">
        <f>(K72-E72)*1.23</f>
        <v>#VALUE!</v>
      </c>
      <c r="T72" s="16" t="e">
        <f>(L72-F72)*12.4</f>
        <v>#VALUE!</v>
      </c>
      <c r="U72" s="16">
        <f>(J72-D72)*1</f>
        <v>7521930.6875</v>
      </c>
      <c r="V72" s="42" t="e">
        <f>MEDIAN(S72:U72)</f>
        <v>#VALUE!</v>
      </c>
      <c r="W72" s="16" t="e">
        <f>LOG(R72,2)</f>
        <v>#VALUE!</v>
      </c>
      <c r="X72" s="16" t="e">
        <f>LOG(V72,2)</f>
        <v>#VALUE!</v>
      </c>
      <c r="Y72" s="3" t="e">
        <f>V72/R72</f>
        <v>#VALUE!</v>
      </c>
      <c r="Z72" s="3" t="e">
        <f>LOG(Y72,2)</f>
        <v>#VALUE!</v>
      </c>
      <c r="AA72" s="3" t="e">
        <f>TTEST(O72:Q72,S72:U72,2,1)</f>
        <v>#VALUE!</v>
      </c>
      <c r="AB72" s="3" t="e">
        <f>-LOG(AA72)</f>
        <v>#VALUE!</v>
      </c>
      <c r="AC72" s="16" t="s">
        <v>49</v>
      </c>
      <c r="AD72" s="16" t="s">
        <v>1539</v>
      </c>
      <c r="AE72" s="16" t="s">
        <v>51</v>
      </c>
      <c r="AF72" s="16" t="s">
        <v>1540</v>
      </c>
      <c r="AG72" s="15" t="s">
        <v>82</v>
      </c>
    </row>
    <row r="73" spans="1:33" s="29" customFormat="1" x14ac:dyDescent="0.5">
      <c r="A73" s="16" t="s">
        <v>2242</v>
      </c>
      <c r="B73" s="16" t="s">
        <v>2243</v>
      </c>
      <c r="C73" s="16" t="s">
        <v>2244</v>
      </c>
      <c r="D73" s="16">
        <v>3742837.875</v>
      </c>
      <c r="E73" s="16">
        <v>602027.8125</v>
      </c>
      <c r="F73" s="16">
        <v>3584808.65625</v>
      </c>
      <c r="G73" s="16">
        <v>11652070</v>
      </c>
      <c r="H73" s="16">
        <v>8405292.875</v>
      </c>
      <c r="I73" s="16">
        <v>14876570.5</v>
      </c>
      <c r="J73" s="16">
        <v>8385037.75</v>
      </c>
      <c r="K73" s="16">
        <v>5088378.3125</v>
      </c>
      <c r="L73" s="16">
        <v>2995567.0625</v>
      </c>
      <c r="M73" s="16">
        <v>348</v>
      </c>
      <c r="N73" s="16">
        <v>39.1</v>
      </c>
      <c r="O73" s="16">
        <f>(I73-F73)*3.72</f>
        <v>42005354.058750004</v>
      </c>
      <c r="P73" s="16">
        <f>(G73-D73)*5.89</f>
        <v>46585377.216249995</v>
      </c>
      <c r="Q73" s="16">
        <f>(H73-F73)*1</f>
        <v>4820484.21875</v>
      </c>
      <c r="R73" s="17">
        <f>MEDIAN(O73:Q73)</f>
        <v>42005354.058750004</v>
      </c>
      <c r="S73" s="16">
        <f>(K73-E73)*1.23</f>
        <v>5518211.1150000002</v>
      </c>
      <c r="T73" s="16">
        <f>(L73-F73)*12.4</f>
        <v>-7306595.7625000002</v>
      </c>
      <c r="U73" s="16">
        <f>(J73-D73)*1</f>
        <v>4642199.875</v>
      </c>
      <c r="V73" s="42">
        <f>MEDIAN(S73:U73)</f>
        <v>4642199.875</v>
      </c>
      <c r="W73" s="16">
        <f>LOG(R73,2)</f>
        <v>25.324069891667534</v>
      </c>
      <c r="X73" s="16">
        <f>LOG(V73,2)</f>
        <v>22.146377210158963</v>
      </c>
      <c r="Y73" s="3">
        <f>V73/R73</f>
        <v>0.11051448033284694</v>
      </c>
      <c r="Z73" s="3">
        <f>LOG(Y73,2)</f>
        <v>-3.1776926815085713</v>
      </c>
      <c r="AA73" s="3">
        <f>TTEST(O73:Q73,S73:U73,2,1)</f>
        <v>0.19665641399495348</v>
      </c>
      <c r="AB73" s="3">
        <f>-LOG(AA73)</f>
        <v>0.70629188440710067</v>
      </c>
      <c r="AC73" s="16" t="s">
        <v>143</v>
      </c>
      <c r="AD73" s="16" t="s">
        <v>1991</v>
      </c>
      <c r="AE73" s="16" t="s">
        <v>51</v>
      </c>
      <c r="AF73" s="16" t="s">
        <v>2245</v>
      </c>
      <c r="AG73" s="15" t="s">
        <v>342</v>
      </c>
    </row>
    <row r="74" spans="1:33" x14ac:dyDescent="0.5">
      <c r="A74" s="16" t="s">
        <v>2246</v>
      </c>
      <c r="B74" s="16" t="s">
        <v>2247</v>
      </c>
      <c r="C74" s="16" t="s">
        <v>2248</v>
      </c>
      <c r="D74" s="16">
        <v>3742837.875</v>
      </c>
      <c r="E74" s="16">
        <v>602027.8125</v>
      </c>
      <c r="F74" s="16">
        <v>3584808.65625</v>
      </c>
      <c r="G74" s="16">
        <v>11652070</v>
      </c>
      <c r="H74" s="16">
        <v>8405292.875</v>
      </c>
      <c r="I74" s="16">
        <v>14876570.5</v>
      </c>
      <c r="J74" s="16">
        <v>8385037.75</v>
      </c>
      <c r="K74" s="16">
        <v>5088378.3125</v>
      </c>
      <c r="L74" s="16">
        <v>2995567.0625</v>
      </c>
      <c r="M74" s="16">
        <v>339</v>
      </c>
      <c r="N74" s="16">
        <v>37.799999999999997</v>
      </c>
      <c r="O74" s="16">
        <f>(I74-F74)*3.72</f>
        <v>42005354.058750004</v>
      </c>
      <c r="P74" s="16">
        <f>(G74-D74)*5.89</f>
        <v>46585377.216249995</v>
      </c>
      <c r="Q74" s="16">
        <f>(H74-F74)*1</f>
        <v>4820484.21875</v>
      </c>
      <c r="R74" s="17">
        <f>MEDIAN(O74:Q74)</f>
        <v>42005354.058750004</v>
      </c>
      <c r="S74" s="16">
        <f>(K74-E74)*1.23</f>
        <v>5518211.1150000002</v>
      </c>
      <c r="T74" s="16">
        <f>(L74-F74)*12.4</f>
        <v>-7306595.7625000002</v>
      </c>
      <c r="U74" s="16">
        <f>(J74-D74)*1</f>
        <v>4642199.875</v>
      </c>
      <c r="V74" s="42">
        <f>MEDIAN(S74:U74)</f>
        <v>4642199.875</v>
      </c>
      <c r="W74" s="16">
        <f>LOG(R74,2)</f>
        <v>25.324069891667534</v>
      </c>
      <c r="X74" s="16">
        <f>LOG(V74,2)</f>
        <v>22.146377210158963</v>
      </c>
      <c r="Y74" s="3">
        <f>V74/R74</f>
        <v>0.11051448033284694</v>
      </c>
      <c r="Z74" s="3">
        <f>LOG(Y74,2)</f>
        <v>-3.1776926815085713</v>
      </c>
      <c r="AA74" s="3">
        <f>TTEST(O74:Q74,S74:U74,2,1)</f>
        <v>0.19665641399495348</v>
      </c>
      <c r="AB74" s="3">
        <f>-LOG(AA74)</f>
        <v>0.70629188440710067</v>
      </c>
      <c r="AC74" s="16" t="s">
        <v>143</v>
      </c>
      <c r="AD74" s="16" t="s">
        <v>341</v>
      </c>
      <c r="AE74" s="16" t="s">
        <v>51</v>
      </c>
      <c r="AF74" s="16" t="s">
        <v>2249</v>
      </c>
      <c r="AG74" s="15" t="s">
        <v>342</v>
      </c>
    </row>
    <row r="75" spans="1:33" x14ac:dyDescent="0.5">
      <c r="A75" s="16" t="s">
        <v>1796</v>
      </c>
      <c r="B75" s="16" t="s">
        <v>1797</v>
      </c>
      <c r="C75" s="16" t="s">
        <v>1798</v>
      </c>
      <c r="D75" s="16">
        <v>1767585.125</v>
      </c>
      <c r="E75" s="16">
        <v>1642346.25</v>
      </c>
      <c r="F75" s="16" t="s">
        <v>3040</v>
      </c>
      <c r="G75" s="16">
        <v>8332080</v>
      </c>
      <c r="H75" s="16">
        <v>8138107.5</v>
      </c>
      <c r="I75" s="16">
        <v>11898382</v>
      </c>
      <c r="J75" s="16">
        <v>10092464</v>
      </c>
      <c r="K75" s="16">
        <v>5832979.5</v>
      </c>
      <c r="L75" s="16">
        <v>3006092</v>
      </c>
      <c r="M75" s="16">
        <v>218</v>
      </c>
      <c r="N75" s="16">
        <v>23.5</v>
      </c>
      <c r="O75" s="16" t="e">
        <f>(I75-F75)*3.72</f>
        <v>#VALUE!</v>
      </c>
      <c r="P75" s="16">
        <f>(G75-D75)*5.89</f>
        <v>38664874.813749999</v>
      </c>
      <c r="Q75" s="16" t="e">
        <f>(H75-F75)*1</f>
        <v>#VALUE!</v>
      </c>
      <c r="R75" s="17" t="e">
        <f>MEDIAN(O75:Q75)</f>
        <v>#VALUE!</v>
      </c>
      <c r="S75" s="16">
        <f>(K75-E75)*1.23</f>
        <v>5154478.8975</v>
      </c>
      <c r="T75" s="16" t="e">
        <f>(L75-F75)*12.4</f>
        <v>#VALUE!</v>
      </c>
      <c r="U75" s="16">
        <f>(J75-D75)*1</f>
        <v>8324878.875</v>
      </c>
      <c r="V75" s="42" t="e">
        <f>MEDIAN(S75:U75)</f>
        <v>#VALUE!</v>
      </c>
      <c r="W75" s="16" t="e">
        <f>LOG(R75,2)</f>
        <v>#VALUE!</v>
      </c>
      <c r="X75" s="16" t="e">
        <f>LOG(V75,2)</f>
        <v>#VALUE!</v>
      </c>
      <c r="Y75" s="3" t="e">
        <f>V75/R75</f>
        <v>#VALUE!</v>
      </c>
      <c r="Z75" s="3" t="e">
        <f>LOG(Y75,2)</f>
        <v>#VALUE!</v>
      </c>
      <c r="AA75" s="3" t="e">
        <f>TTEST(O75:Q75,S75:U75,2,1)</f>
        <v>#VALUE!</v>
      </c>
      <c r="AB75" s="3" t="e">
        <f>-LOG(AA75)</f>
        <v>#VALUE!</v>
      </c>
      <c r="AC75" s="16" t="s">
        <v>1799</v>
      </c>
      <c r="AD75" s="16" t="s">
        <v>1800</v>
      </c>
      <c r="AE75" s="16" t="s">
        <v>51</v>
      </c>
      <c r="AF75" s="16" t="s">
        <v>1801</v>
      </c>
      <c r="AG75" s="15" t="s">
        <v>82</v>
      </c>
    </row>
    <row r="76" spans="1:33" x14ac:dyDescent="0.5">
      <c r="A76" s="16" t="s">
        <v>800</v>
      </c>
      <c r="B76" s="16" t="s">
        <v>801</v>
      </c>
      <c r="C76" s="16" t="s">
        <v>802</v>
      </c>
      <c r="D76" s="16">
        <v>3609676.375</v>
      </c>
      <c r="E76" s="16">
        <v>916028.1875</v>
      </c>
      <c r="F76" s="16">
        <v>1060872.625</v>
      </c>
      <c r="G76" s="16">
        <v>3974718.25</v>
      </c>
      <c r="H76" s="16">
        <v>2693170.75</v>
      </c>
      <c r="I76" s="16">
        <v>9114400.5</v>
      </c>
      <c r="J76" s="16">
        <v>5437164.25</v>
      </c>
      <c r="K76" s="16">
        <v>6942884.75</v>
      </c>
      <c r="L76" s="16">
        <v>3080683.75</v>
      </c>
      <c r="M76" s="16">
        <v>315</v>
      </c>
      <c r="N76" s="16">
        <v>36.1</v>
      </c>
      <c r="O76" s="16">
        <f>(I76-F76)*3.72</f>
        <v>29959123.695</v>
      </c>
      <c r="P76" s="16">
        <f>(G76-D76)*5.89</f>
        <v>2150096.6437499998</v>
      </c>
      <c r="Q76" s="16">
        <f>(H76-F76)*1</f>
        <v>1632298.125</v>
      </c>
      <c r="R76" s="17">
        <f>MEDIAN(O76:Q76)</f>
        <v>2150096.6437499998</v>
      </c>
      <c r="S76" s="16">
        <f>(K76-E76)*1.23</f>
        <v>7413033.5718749994</v>
      </c>
      <c r="T76" s="16">
        <f>(L76-F76)*12.4</f>
        <v>25045657.949999999</v>
      </c>
      <c r="U76" s="16">
        <f>(J76-D76)*1</f>
        <v>1827487.875</v>
      </c>
      <c r="V76" s="42">
        <f>MEDIAN(S76:U76)</f>
        <v>7413033.5718749994</v>
      </c>
      <c r="W76" s="16">
        <f>LOG(R76,2)</f>
        <v>21.035970077662295</v>
      </c>
      <c r="X76" s="16">
        <f>LOG(V76,2)</f>
        <v>22.821632614351298</v>
      </c>
      <c r="Y76" s="3">
        <f>V76/R76</f>
        <v>3.4477676124110737</v>
      </c>
      <c r="Z76" s="3">
        <f>LOG(Y76,2)</f>
        <v>1.7856625366890018</v>
      </c>
      <c r="AA76" s="3">
        <f>TTEST(O76:Q76,S76:U76,2,1)</f>
        <v>0.99021399044991343</v>
      </c>
      <c r="AB76" s="3">
        <f>-LOG(AA76)</f>
        <v>4.2709419388170036E-3</v>
      </c>
      <c r="AC76" s="16" t="s">
        <v>803</v>
      </c>
      <c r="AD76" s="16" t="s">
        <v>59</v>
      </c>
      <c r="AE76" s="16" t="s">
        <v>804</v>
      </c>
      <c r="AF76" s="16" t="s">
        <v>805</v>
      </c>
      <c r="AG76" s="15" t="s">
        <v>62</v>
      </c>
    </row>
    <row r="77" spans="1:33" x14ac:dyDescent="0.5">
      <c r="A77" s="16" t="s">
        <v>496</v>
      </c>
      <c r="B77" s="16" t="s">
        <v>497</v>
      </c>
      <c r="C77" s="16" t="s">
        <v>498</v>
      </c>
      <c r="D77" s="16">
        <v>8624084.375</v>
      </c>
      <c r="E77" s="16">
        <v>1082972.75</v>
      </c>
      <c r="F77" s="16">
        <v>5079546.625</v>
      </c>
      <c r="G77" s="16">
        <v>8874627.75</v>
      </c>
      <c r="H77" s="16">
        <v>12874152.8125</v>
      </c>
      <c r="I77" s="16">
        <v>11083067.84375</v>
      </c>
      <c r="J77" s="16">
        <v>15755403.25</v>
      </c>
      <c r="K77" s="16">
        <v>11823591</v>
      </c>
      <c r="L77" s="16">
        <v>3102478</v>
      </c>
      <c r="M77" s="16">
        <v>545</v>
      </c>
      <c r="N77" s="16">
        <v>60.5</v>
      </c>
      <c r="O77" s="16">
        <f>(I77-F77)*3.72</f>
        <v>22333098.93375</v>
      </c>
      <c r="P77" s="16">
        <f>(G77-D77)*5.89</f>
        <v>1475700.47875</v>
      </c>
      <c r="Q77" s="16">
        <f>(H77-F77)*1</f>
        <v>7794606.1875</v>
      </c>
      <c r="R77" s="17">
        <f>MEDIAN(O77:Q77)</f>
        <v>7794606.1875</v>
      </c>
      <c r="S77" s="16">
        <f>(K77-E77)*1.23</f>
        <v>13210960.4475</v>
      </c>
      <c r="T77" s="16">
        <f>(L77-F77)*12.4</f>
        <v>-24515650.949999999</v>
      </c>
      <c r="U77" s="16">
        <f>(J77-D77)*1</f>
        <v>7131318.875</v>
      </c>
      <c r="V77" s="42">
        <f>MEDIAN(S77:U77)</f>
        <v>7131318.875</v>
      </c>
      <c r="W77" s="16">
        <f>LOG(R77,2)</f>
        <v>22.894044703768326</v>
      </c>
      <c r="X77" s="16">
        <f>LOG(V77,2)</f>
        <v>22.765737484487612</v>
      </c>
      <c r="Y77" s="3">
        <f>V77/R77</f>
        <v>0.91490432017416146</v>
      </c>
      <c r="Z77" s="3">
        <f>LOG(Y77,2)</f>
        <v>-0.12830721928071298</v>
      </c>
      <c r="AA77" s="3">
        <f>TTEST(O77:Q77,S77:U77,2,1)</f>
        <v>0.25034502304338779</v>
      </c>
      <c r="AB77" s="3">
        <f>-LOG(AA77)</f>
        <v>0.60146103812278562</v>
      </c>
      <c r="AC77" s="16" t="s">
        <v>329</v>
      </c>
      <c r="AD77" s="16" t="s">
        <v>179</v>
      </c>
      <c r="AE77" s="16" t="s">
        <v>51</v>
      </c>
      <c r="AF77" s="16" t="s">
        <v>499</v>
      </c>
      <c r="AG77" s="15" t="s">
        <v>62</v>
      </c>
    </row>
    <row r="78" spans="1:33" x14ac:dyDescent="0.5">
      <c r="A78" s="16" t="s">
        <v>2254</v>
      </c>
      <c r="B78" s="16" t="s">
        <v>2255</v>
      </c>
      <c r="C78" s="16" t="s">
        <v>2256</v>
      </c>
      <c r="D78" s="16">
        <v>5594998.5</v>
      </c>
      <c r="E78" s="16">
        <v>2150668.75</v>
      </c>
      <c r="F78" s="16">
        <v>3402064.75</v>
      </c>
      <c r="G78" s="16">
        <v>14078903</v>
      </c>
      <c r="H78" s="16">
        <v>13440809.5</v>
      </c>
      <c r="I78" s="16">
        <v>13500021.75</v>
      </c>
      <c r="J78" s="16">
        <v>9583702.75</v>
      </c>
      <c r="K78" s="16">
        <v>6301606</v>
      </c>
      <c r="L78" s="16">
        <v>3182567.25</v>
      </c>
      <c r="M78" s="16">
        <v>489</v>
      </c>
      <c r="N78" s="16">
        <v>54.2</v>
      </c>
      <c r="O78" s="16">
        <f>(I78-F78)*3.72</f>
        <v>37564400.039999999</v>
      </c>
      <c r="P78" s="16">
        <f>(G78-D78)*5.89</f>
        <v>49970197.504999995</v>
      </c>
      <c r="Q78" s="16">
        <f>(H78-F78)*1</f>
        <v>10038744.75</v>
      </c>
      <c r="R78" s="17">
        <f>MEDIAN(O78:Q78)</f>
        <v>37564400.039999999</v>
      </c>
      <c r="S78" s="16">
        <f>(K78-E78)*1.23</f>
        <v>5105652.8174999999</v>
      </c>
      <c r="T78" s="16">
        <f>(L78-F78)*12.4</f>
        <v>-2721769</v>
      </c>
      <c r="U78" s="16">
        <f>(J78-D78)*1</f>
        <v>3988704.25</v>
      </c>
      <c r="V78" s="42">
        <f>MEDIAN(S78:U78)</f>
        <v>3988704.25</v>
      </c>
      <c r="W78" s="16">
        <f>LOG(R78,2)</f>
        <v>25.162862724649901</v>
      </c>
      <c r="X78" s="16">
        <f>LOG(V78,2)</f>
        <v>21.927488725369873</v>
      </c>
      <c r="Y78" s="3">
        <f>V78/R78</f>
        <v>0.10618309478529342</v>
      </c>
      <c r="Z78" s="3">
        <f>LOG(Y78,2)</f>
        <v>-3.2353739992800294</v>
      </c>
      <c r="AA78" s="3">
        <f>TTEST(O78:Q78,S78:U78,2,1)</f>
        <v>0.15321677238090348</v>
      </c>
      <c r="AB78" s="3">
        <f>-LOG(AA78)</f>
        <v>0.81469369061876551</v>
      </c>
      <c r="AC78" s="16" t="s">
        <v>599</v>
      </c>
      <c r="AD78" s="16" t="s">
        <v>389</v>
      </c>
      <c r="AE78" s="16" t="s">
        <v>80</v>
      </c>
      <c r="AF78" s="16" t="s">
        <v>44</v>
      </c>
      <c r="AG78" s="15" t="s">
        <v>485</v>
      </c>
    </row>
    <row r="79" spans="1:33" x14ac:dyDescent="0.5">
      <c r="A79" s="16" t="s">
        <v>382</v>
      </c>
      <c r="B79" s="16" t="s">
        <v>383</v>
      </c>
      <c r="C79" s="16" t="s">
        <v>384</v>
      </c>
      <c r="D79" s="16">
        <v>2401450.75</v>
      </c>
      <c r="E79" s="16">
        <v>4009594.75</v>
      </c>
      <c r="F79" s="16">
        <v>2906206.25</v>
      </c>
      <c r="G79" s="16">
        <v>15239261</v>
      </c>
      <c r="H79" s="16">
        <v>8247452</v>
      </c>
      <c r="I79" s="16">
        <v>3272286.25</v>
      </c>
      <c r="J79" s="16">
        <v>4485176.5</v>
      </c>
      <c r="K79" s="16">
        <v>2877866.75</v>
      </c>
      <c r="L79" s="16">
        <v>3209114.5</v>
      </c>
      <c r="M79" s="16">
        <v>592</v>
      </c>
      <c r="N79" s="16">
        <v>61.8</v>
      </c>
      <c r="O79" s="16">
        <f>(I79-F79)*3.72</f>
        <v>1361817.6000000001</v>
      </c>
      <c r="P79" s="16">
        <f>(G79-D79)*5.89</f>
        <v>75614702.372500002</v>
      </c>
      <c r="Q79" s="16">
        <f>(H79-F79)*1</f>
        <v>5341245.75</v>
      </c>
      <c r="R79" s="17">
        <f>MEDIAN(O79:Q79)</f>
        <v>5341245.75</v>
      </c>
      <c r="S79" s="16">
        <f>(K79-E79)*1.23</f>
        <v>-1392025.44</v>
      </c>
      <c r="T79" s="16">
        <f>(L79-F79)*12.4</f>
        <v>3756062.3000000003</v>
      </c>
      <c r="U79" s="16">
        <f>(J79-D79)*1</f>
        <v>2083725.75</v>
      </c>
      <c r="V79" s="42">
        <f>MEDIAN(S79:U79)</f>
        <v>2083725.75</v>
      </c>
      <c r="W79" s="16">
        <f>LOG(R79,2)</f>
        <v>22.348744833286474</v>
      </c>
      <c r="X79" s="16">
        <f>LOG(V79,2)</f>
        <v>20.990733978825819</v>
      </c>
      <c r="Y79" s="3">
        <f>V79/R79</f>
        <v>0.39011980491629694</v>
      </c>
      <c r="Z79" s="3">
        <f>LOG(Y79,2)</f>
        <v>-1.3580108544606564</v>
      </c>
      <c r="AA79" s="3">
        <f>TTEST(O79:Q79,S79:U79,2,1)</f>
        <v>0.37545065269143429</v>
      </c>
      <c r="AB79" s="3">
        <f>-LOG(AA79)</f>
        <v>0.42544713634863535</v>
      </c>
      <c r="AC79" s="16" t="s">
        <v>41</v>
      </c>
      <c r="AD79" s="16" t="s">
        <v>311</v>
      </c>
      <c r="AE79" s="16" t="s">
        <v>60</v>
      </c>
      <c r="AF79" s="16" t="s">
        <v>385</v>
      </c>
      <c r="AG79" s="15" t="s">
        <v>290</v>
      </c>
    </row>
    <row r="80" spans="1:33" x14ac:dyDescent="0.5">
      <c r="A80" s="16" t="s">
        <v>2315</v>
      </c>
      <c r="B80" s="16" t="s">
        <v>2316</v>
      </c>
      <c r="C80" s="16" t="s">
        <v>2317</v>
      </c>
      <c r="D80" s="16">
        <v>2797311.375</v>
      </c>
      <c r="E80" s="16">
        <v>2458436.625</v>
      </c>
      <c r="F80" s="16">
        <v>912941.15625</v>
      </c>
      <c r="G80" s="16">
        <v>13687345.625</v>
      </c>
      <c r="H80" s="16">
        <v>7406018.25</v>
      </c>
      <c r="I80" s="16">
        <v>13819588.25</v>
      </c>
      <c r="J80" s="16">
        <v>5040788.25</v>
      </c>
      <c r="K80" s="16">
        <v>5566835.75</v>
      </c>
      <c r="L80" s="16">
        <v>3211695.1875</v>
      </c>
      <c r="M80" s="16">
        <v>2335</v>
      </c>
      <c r="N80" s="16">
        <v>273.39999999999998</v>
      </c>
      <c r="O80" s="16">
        <f>(I80-F80)*3.72</f>
        <v>48012727.188749999</v>
      </c>
      <c r="P80" s="16">
        <f>(G80-D80)*5.89</f>
        <v>64142301.732499994</v>
      </c>
      <c r="Q80" s="16">
        <f>(H80-F80)*1</f>
        <v>6493077.09375</v>
      </c>
      <c r="R80" s="17">
        <f>MEDIAN(O80:Q80)</f>
        <v>48012727.188749999</v>
      </c>
      <c r="S80" s="16">
        <f>(K80-E80)*1.23</f>
        <v>3823330.9237500001</v>
      </c>
      <c r="T80" s="16">
        <f>(L80-F80)*12.4</f>
        <v>28504549.987500001</v>
      </c>
      <c r="U80" s="16">
        <f>(J80-D80)*1</f>
        <v>2243476.875</v>
      </c>
      <c r="V80" s="42">
        <f>MEDIAN(S80:U80)</f>
        <v>3823330.9237500001</v>
      </c>
      <c r="W80" s="16">
        <f>LOG(R80,2)</f>
        <v>25.516913549592349</v>
      </c>
      <c r="X80" s="16">
        <f>LOG(V80,2)</f>
        <v>21.866398645612641</v>
      </c>
      <c r="Y80" s="3">
        <f>V80/R80</f>
        <v>7.9631613274528917E-2</v>
      </c>
      <c r="Z80" s="3">
        <f>LOG(Y80,2)</f>
        <v>-3.6505149039797109</v>
      </c>
      <c r="AA80" s="3">
        <f>TTEST(O80:Q80,S80:U80,2,1)</f>
        <v>0.14731541066495879</v>
      </c>
      <c r="AB80" s="3">
        <f>-LOG(AA80)</f>
        <v>0.83175181923559927</v>
      </c>
      <c r="AC80" s="16" t="s">
        <v>131</v>
      </c>
      <c r="AD80" s="16" t="s">
        <v>42</v>
      </c>
      <c r="AE80" s="16" t="s">
        <v>60</v>
      </c>
      <c r="AF80" s="16" t="s">
        <v>1161</v>
      </c>
      <c r="AG80" s="15" t="s">
        <v>45</v>
      </c>
    </row>
    <row r="81" spans="1:33" x14ac:dyDescent="0.5">
      <c r="A81" s="16" t="s">
        <v>2303</v>
      </c>
      <c r="B81" s="16" t="s">
        <v>2304</v>
      </c>
      <c r="C81" s="16" t="s">
        <v>2305</v>
      </c>
      <c r="D81" s="16">
        <v>3679994.5</v>
      </c>
      <c r="E81" s="16">
        <v>1844696.625</v>
      </c>
      <c r="F81" s="16">
        <v>3562027.75</v>
      </c>
      <c r="G81" s="16">
        <v>16160844</v>
      </c>
      <c r="H81" s="16">
        <v>8661150</v>
      </c>
      <c r="I81" s="16">
        <v>18992588</v>
      </c>
      <c r="J81" s="16">
        <v>8657672</v>
      </c>
      <c r="K81" s="16">
        <v>7083000.5</v>
      </c>
      <c r="L81" s="16">
        <v>3275947.25</v>
      </c>
      <c r="M81" s="16">
        <v>340</v>
      </c>
      <c r="N81" s="16">
        <v>37.299999999999997</v>
      </c>
      <c r="O81" s="16">
        <f>(I81-F81)*3.72</f>
        <v>57401684.130000003</v>
      </c>
      <c r="P81" s="16">
        <f>(G81-D81)*5.89</f>
        <v>73512203.554999992</v>
      </c>
      <c r="Q81" s="16">
        <f>(H81-F81)*1</f>
        <v>5099122.25</v>
      </c>
      <c r="R81" s="17">
        <f>MEDIAN(O81:Q81)</f>
        <v>57401684.130000003</v>
      </c>
      <c r="S81" s="16">
        <f>(K81-E81)*1.23</f>
        <v>6443113.7662500003</v>
      </c>
      <c r="T81" s="16">
        <f>(L81-F81)*12.4</f>
        <v>-3547398.2</v>
      </c>
      <c r="U81" s="16">
        <f>(J81-D81)*1</f>
        <v>4977677.5</v>
      </c>
      <c r="V81" s="42">
        <f>MEDIAN(S81:U81)</f>
        <v>4977677.5</v>
      </c>
      <c r="W81" s="16">
        <f>LOG(R81,2)</f>
        <v>25.774589729515917</v>
      </c>
      <c r="X81" s="16">
        <f>LOG(V81,2)</f>
        <v>22.247041331538949</v>
      </c>
      <c r="Y81" s="3">
        <f>V81/R81</f>
        <v>8.6716575923571251E-2</v>
      </c>
      <c r="Z81" s="3">
        <f>LOG(Y81,2)</f>
        <v>-3.5275483979769686</v>
      </c>
      <c r="AA81" s="3">
        <f>TTEST(O81:Q81,S81:U81,2,1)</f>
        <v>0.19920432035962066</v>
      </c>
      <c r="AB81" s="3">
        <f>-LOG(AA81)</f>
        <v>0.70070124679587342</v>
      </c>
      <c r="AC81" s="16" t="s">
        <v>861</v>
      </c>
      <c r="AD81" s="16" t="s">
        <v>414</v>
      </c>
      <c r="AE81" s="16" t="s">
        <v>51</v>
      </c>
      <c r="AF81" s="16" t="s">
        <v>2306</v>
      </c>
      <c r="AG81" s="15" t="s">
        <v>82</v>
      </c>
    </row>
    <row r="82" spans="1:33" x14ac:dyDescent="0.5">
      <c r="A82" s="16" t="s">
        <v>1951</v>
      </c>
      <c r="B82" s="16" t="s">
        <v>1952</v>
      </c>
      <c r="C82" s="16" t="s">
        <v>1953</v>
      </c>
      <c r="D82" s="16">
        <v>46109510.5</v>
      </c>
      <c r="E82" s="16">
        <v>1520136.375</v>
      </c>
      <c r="F82" s="16">
        <v>24375850</v>
      </c>
      <c r="G82" s="16">
        <v>4398418</v>
      </c>
      <c r="H82" s="16">
        <v>26146586</v>
      </c>
      <c r="I82" s="16">
        <v>88804579</v>
      </c>
      <c r="J82" s="16">
        <v>58720692</v>
      </c>
      <c r="K82" s="16">
        <v>65192506</v>
      </c>
      <c r="L82" s="16">
        <v>3302472.25</v>
      </c>
      <c r="M82" s="16">
        <v>140</v>
      </c>
      <c r="N82" s="16">
        <v>15</v>
      </c>
      <c r="O82" s="16">
        <f>(I82-F82)*3.72</f>
        <v>239674871.88000003</v>
      </c>
      <c r="P82" s="16">
        <f>(G82-D82)*5.89</f>
        <v>-245678334.82499999</v>
      </c>
      <c r="Q82" s="16">
        <f>(H82-F82)*1</f>
        <v>1770736</v>
      </c>
      <c r="R82" s="17">
        <f>MEDIAN(O82:Q82)</f>
        <v>1770736</v>
      </c>
      <c r="S82" s="16">
        <f>(K82-E82)*1.23</f>
        <v>78317014.638750002</v>
      </c>
      <c r="T82" s="16">
        <f>(L82-F82)*12.4</f>
        <v>-261309884.09999999</v>
      </c>
      <c r="U82" s="16">
        <f>(J82-D82)*1</f>
        <v>12611181.5</v>
      </c>
      <c r="V82" s="42">
        <f>MEDIAN(S82:U82)</f>
        <v>12611181.5</v>
      </c>
      <c r="W82" s="16">
        <f>LOG(R82,2)</f>
        <v>20.755917705252763</v>
      </c>
      <c r="X82" s="16">
        <f>LOG(V82,2)</f>
        <v>23.588200107549497</v>
      </c>
      <c r="Y82" s="3">
        <f>V82/R82</f>
        <v>7.1219998350968181</v>
      </c>
      <c r="Z82" s="3">
        <f>LOG(Y82,2)</f>
        <v>2.8322824022967348</v>
      </c>
      <c r="AA82" s="3">
        <f>TTEST(O82:Q82,S82:U82,2,1)</f>
        <v>0.40959545599528879</v>
      </c>
      <c r="AB82" s="3">
        <f>-LOG(AA82)</f>
        <v>0.38764487001835435</v>
      </c>
      <c r="AC82" s="16" t="s">
        <v>105</v>
      </c>
      <c r="AD82" s="16" t="s">
        <v>732</v>
      </c>
      <c r="AE82" s="16" t="s">
        <v>80</v>
      </c>
      <c r="AF82" s="16" t="s">
        <v>1954</v>
      </c>
      <c r="AG82" s="15" t="s">
        <v>485</v>
      </c>
    </row>
    <row r="83" spans="1:33" x14ac:dyDescent="0.5">
      <c r="A83" s="16" t="s">
        <v>2955</v>
      </c>
      <c r="B83" s="16" t="s">
        <v>2956</v>
      </c>
      <c r="C83" s="16" t="s">
        <v>2957</v>
      </c>
      <c r="D83" s="16">
        <v>8077208.5</v>
      </c>
      <c r="E83" s="16">
        <v>1155502.25</v>
      </c>
      <c r="F83" s="16">
        <v>3569783.3125</v>
      </c>
      <c r="G83" s="16">
        <v>9489697.5</v>
      </c>
      <c r="H83" s="16">
        <v>3384180.5</v>
      </c>
      <c r="I83" s="16">
        <v>13270705</v>
      </c>
      <c r="J83" s="16">
        <v>16437023.5</v>
      </c>
      <c r="K83" s="16">
        <v>10832112</v>
      </c>
      <c r="L83" s="16">
        <v>3314551.75</v>
      </c>
      <c r="M83" s="16">
        <v>342</v>
      </c>
      <c r="N83" s="16">
        <v>36.700000000000003</v>
      </c>
      <c r="O83" s="16">
        <f>(I83-F83)*3.72</f>
        <v>36087428.677500002</v>
      </c>
      <c r="P83" s="16">
        <f>(G83-D83)*5.89</f>
        <v>8319560.21</v>
      </c>
      <c r="Q83" s="16">
        <f>(H83-F83)*1</f>
        <v>-185602.8125</v>
      </c>
      <c r="R83" s="17">
        <f>MEDIAN(O83:Q83)</f>
        <v>8319560.21</v>
      </c>
      <c r="S83" s="16">
        <f>(K83-E83)*1.23</f>
        <v>11902229.9925</v>
      </c>
      <c r="T83" s="16">
        <f>(L83-F83)*12.4</f>
        <v>-3164871.375</v>
      </c>
      <c r="U83" s="16">
        <f>(J83-D83)*1</f>
        <v>8359815</v>
      </c>
      <c r="V83" s="42">
        <f>MEDIAN(S83:U83)</f>
        <v>8359815</v>
      </c>
      <c r="W83" s="16">
        <f>LOG(R83,2)</f>
        <v>22.988075835716767</v>
      </c>
      <c r="X83" s="16">
        <f>LOG(V83,2)</f>
        <v>22.995039585609312</v>
      </c>
      <c r="Y83" s="3">
        <f>V83/R83</f>
        <v>1.0048385718696542</v>
      </c>
      <c r="Z83" s="3">
        <f>LOG(Y83,2)</f>
        <v>6.9637498925449242E-3</v>
      </c>
      <c r="AA83" s="3">
        <f>TTEST(O83:Q83,S83:U83,2,1)</f>
        <v>0.44277973639549451</v>
      </c>
      <c r="AB83" s="3">
        <f>-LOG(AA83)</f>
        <v>0.3538122626193978</v>
      </c>
      <c r="AC83" s="16" t="s">
        <v>741</v>
      </c>
      <c r="AD83" s="16" t="s">
        <v>852</v>
      </c>
      <c r="AE83" s="16" t="s">
        <v>60</v>
      </c>
      <c r="AF83" s="16" t="s">
        <v>2958</v>
      </c>
      <c r="AG83" s="15" t="s">
        <v>290</v>
      </c>
    </row>
    <row r="84" spans="1:33" x14ac:dyDescent="0.5">
      <c r="A84" s="16" t="s">
        <v>2105</v>
      </c>
      <c r="B84" s="16" t="s">
        <v>2106</v>
      </c>
      <c r="C84" s="16" t="s">
        <v>2107</v>
      </c>
      <c r="D84" s="16">
        <v>3353051.25</v>
      </c>
      <c r="E84" s="16" t="s">
        <v>3040</v>
      </c>
      <c r="F84" s="16" t="s">
        <v>3040</v>
      </c>
      <c r="G84" s="16">
        <v>7536102</v>
      </c>
      <c r="H84" s="16">
        <v>6442354</v>
      </c>
      <c r="I84" s="16" t="s">
        <v>3040</v>
      </c>
      <c r="J84" s="16">
        <v>7948347</v>
      </c>
      <c r="K84" s="16">
        <v>2092633.375</v>
      </c>
      <c r="L84" s="16">
        <v>3328718.5</v>
      </c>
      <c r="M84" s="16">
        <v>406</v>
      </c>
      <c r="N84" s="16">
        <v>45.6</v>
      </c>
      <c r="O84" s="16" t="e">
        <f>(I84-F84)*3.72</f>
        <v>#VALUE!</v>
      </c>
      <c r="P84" s="16">
        <f>(G84-D84)*5.89</f>
        <v>24638168.9175</v>
      </c>
      <c r="Q84" s="16" t="e">
        <f>(H84-F84)*1</f>
        <v>#VALUE!</v>
      </c>
      <c r="R84" s="17" t="e">
        <f>MEDIAN(O84:Q84)</f>
        <v>#VALUE!</v>
      </c>
      <c r="S84" s="16" t="e">
        <f>(K84-E84)*1.23</f>
        <v>#VALUE!</v>
      </c>
      <c r="T84" s="16" t="e">
        <f>(L84-F84)*12.4</f>
        <v>#VALUE!</v>
      </c>
      <c r="U84" s="16">
        <f>(J84-D84)*1</f>
        <v>4595295.75</v>
      </c>
      <c r="V84" s="42" t="e">
        <f>MEDIAN(S84:U84)</f>
        <v>#VALUE!</v>
      </c>
      <c r="W84" s="16" t="e">
        <f>LOG(R84,2)</f>
        <v>#VALUE!</v>
      </c>
      <c r="X84" s="16" t="e">
        <f>LOG(V84,2)</f>
        <v>#VALUE!</v>
      </c>
      <c r="Y84" s="3" t="e">
        <f>V84/R84</f>
        <v>#VALUE!</v>
      </c>
      <c r="Z84" s="3" t="e">
        <f>LOG(Y84,2)</f>
        <v>#VALUE!</v>
      </c>
      <c r="AA84" s="3" t="e">
        <f>TTEST(O84:Q84,S84:U84,2,1)</f>
        <v>#VALUE!</v>
      </c>
      <c r="AB84" s="3" t="e">
        <f>-LOG(AA84)</f>
        <v>#VALUE!</v>
      </c>
      <c r="AC84" s="16" t="s">
        <v>112</v>
      </c>
      <c r="AD84" s="16" t="s">
        <v>72</v>
      </c>
      <c r="AE84" s="16" t="s">
        <v>145</v>
      </c>
      <c r="AF84" s="16" t="s">
        <v>448</v>
      </c>
      <c r="AG84" s="15" t="s">
        <v>62</v>
      </c>
    </row>
    <row r="85" spans="1:33" x14ac:dyDescent="0.5">
      <c r="A85" s="16" t="s">
        <v>2333</v>
      </c>
      <c r="B85" s="16" t="s">
        <v>2334</v>
      </c>
      <c r="C85" s="16" t="s">
        <v>2335</v>
      </c>
      <c r="D85" s="16">
        <v>3511221.5</v>
      </c>
      <c r="E85" s="16">
        <v>3843716</v>
      </c>
      <c r="F85" s="16">
        <v>3015008.75</v>
      </c>
      <c r="G85" s="16">
        <v>12943824</v>
      </c>
      <c r="H85" s="16">
        <v>17181064</v>
      </c>
      <c r="I85" s="16">
        <v>22868356</v>
      </c>
      <c r="J85" s="16">
        <v>7751226</v>
      </c>
      <c r="K85" s="16">
        <v>12135544</v>
      </c>
      <c r="L85" s="16">
        <v>3360885.25</v>
      </c>
      <c r="M85" s="16">
        <v>300</v>
      </c>
      <c r="N85" s="16">
        <v>34.299999999999997</v>
      </c>
      <c r="O85" s="16">
        <f>(I85-F85)*3.72</f>
        <v>73854451.770000011</v>
      </c>
      <c r="P85" s="16">
        <f>(G85-D85)*5.89</f>
        <v>55558028.724999994</v>
      </c>
      <c r="Q85" s="16">
        <f>(H85-F85)*1</f>
        <v>14166055.25</v>
      </c>
      <c r="R85" s="17">
        <f>MEDIAN(O85:Q85)</f>
        <v>55558028.724999994</v>
      </c>
      <c r="S85" s="16">
        <f>(K85-E85)*1.23</f>
        <v>10198948.439999999</v>
      </c>
      <c r="T85" s="16">
        <f>(L85-F85)*12.4</f>
        <v>4288868.6000000006</v>
      </c>
      <c r="U85" s="16">
        <f>(J85-D85)*1</f>
        <v>4240004.5</v>
      </c>
      <c r="V85" s="42">
        <f>MEDIAN(S85:U85)</f>
        <v>4288868.6000000006</v>
      </c>
      <c r="W85" s="16">
        <f>LOG(R85,2)</f>
        <v>25.72749207564172</v>
      </c>
      <c r="X85" s="16">
        <f>LOG(V85,2)</f>
        <v>22.032165685476631</v>
      </c>
      <c r="Y85" s="3">
        <f>V85/R85</f>
        <v>7.7196198252982587E-2</v>
      </c>
      <c r="Z85" s="3">
        <f>LOG(Y85,2)</f>
        <v>-3.6953263901650848</v>
      </c>
      <c r="AA85" s="3">
        <f>TTEST(O85:Q85,S85:U85,2,1)</f>
        <v>0.12452219470125814</v>
      </c>
      <c r="AB85" s="3">
        <f>-LOG(AA85)</f>
        <v>0.9047532334902757</v>
      </c>
      <c r="AC85" s="16" t="s">
        <v>105</v>
      </c>
      <c r="AD85" s="16" t="s">
        <v>1233</v>
      </c>
      <c r="AE85" s="16" t="s">
        <v>107</v>
      </c>
      <c r="AF85" s="16" t="s">
        <v>2336</v>
      </c>
      <c r="AG85" s="15" t="s">
        <v>485</v>
      </c>
    </row>
    <row r="86" spans="1:33" x14ac:dyDescent="0.5">
      <c r="A86" s="16" t="s">
        <v>1725</v>
      </c>
      <c r="B86" s="16" t="s">
        <v>1726</v>
      </c>
      <c r="C86" s="16" t="s">
        <v>1727</v>
      </c>
      <c r="D86" s="16">
        <v>1514388</v>
      </c>
      <c r="E86" s="16">
        <v>3440400.5</v>
      </c>
      <c r="F86" s="16">
        <v>737860.9375</v>
      </c>
      <c r="G86" s="16">
        <v>7233616.5</v>
      </c>
      <c r="H86" s="16">
        <v>4420530.5</v>
      </c>
      <c r="I86" s="16">
        <v>10922023</v>
      </c>
      <c r="J86" s="16">
        <v>6913886.5</v>
      </c>
      <c r="K86" s="16">
        <v>9955063.5</v>
      </c>
      <c r="L86" s="16">
        <v>3367620.5</v>
      </c>
      <c r="M86" s="16">
        <v>208</v>
      </c>
      <c r="N86" s="16">
        <v>23.6</v>
      </c>
      <c r="O86" s="16">
        <f>(I86-F86)*3.72</f>
        <v>37885082.872500002</v>
      </c>
      <c r="P86" s="16">
        <f>(G86-D86)*5.89</f>
        <v>33686255.864999995</v>
      </c>
      <c r="Q86" s="16">
        <f>(H86-F86)*1</f>
        <v>3682669.5625</v>
      </c>
      <c r="R86" s="17">
        <f>MEDIAN(O86:Q86)</f>
        <v>33686255.864999995</v>
      </c>
      <c r="S86" s="16">
        <f>(K86-E86)*1.23</f>
        <v>8013035.4900000002</v>
      </c>
      <c r="T86" s="16">
        <f>(L86-F86)*12.4</f>
        <v>32609018.574999999</v>
      </c>
      <c r="U86" s="16">
        <f>(J86-D86)*1</f>
        <v>5399498.5</v>
      </c>
      <c r="V86" s="42">
        <f>MEDIAN(S86:U86)</f>
        <v>8013035.4900000002</v>
      </c>
      <c r="W86" s="16">
        <f>LOG(R86,2)</f>
        <v>25.005656749982727</v>
      </c>
      <c r="X86" s="16">
        <f>LOG(V86,2)</f>
        <v>22.933917435776699</v>
      </c>
      <c r="Y86" s="3">
        <f>V86/R86</f>
        <v>0.23787254725229171</v>
      </c>
      <c r="Z86" s="3">
        <f>LOG(Y86,2)</f>
        <v>-2.0717393142060314</v>
      </c>
      <c r="AA86" s="3">
        <f>TTEST(O86:Q86,S86:U86,2,1)</f>
        <v>0.43630740936197199</v>
      </c>
      <c r="AB86" s="3">
        <f>-LOG(AA86)</f>
        <v>0.3602074117720705</v>
      </c>
      <c r="AC86" s="16" t="s">
        <v>847</v>
      </c>
      <c r="AD86" s="16" t="s">
        <v>341</v>
      </c>
      <c r="AE86" s="16" t="s">
        <v>80</v>
      </c>
      <c r="AF86" s="16" t="s">
        <v>1728</v>
      </c>
      <c r="AG86" s="15" t="s">
        <v>82</v>
      </c>
    </row>
    <row r="87" spans="1:33" x14ac:dyDescent="0.5">
      <c r="A87" s="16" t="s">
        <v>1729</v>
      </c>
      <c r="B87" s="16" t="s">
        <v>1730</v>
      </c>
      <c r="C87" s="16" t="s">
        <v>1731</v>
      </c>
      <c r="D87" s="16">
        <v>1514388</v>
      </c>
      <c r="E87" s="16">
        <v>3440400.5</v>
      </c>
      <c r="F87" s="16">
        <v>737860.9375</v>
      </c>
      <c r="G87" s="16">
        <v>7233616.5</v>
      </c>
      <c r="H87" s="16">
        <v>4420530.5</v>
      </c>
      <c r="I87" s="16">
        <v>10922023</v>
      </c>
      <c r="J87" s="16">
        <v>6913886.5</v>
      </c>
      <c r="K87" s="16">
        <v>9955063.5</v>
      </c>
      <c r="L87" s="16">
        <v>3367620.5</v>
      </c>
      <c r="M87" s="16">
        <v>208</v>
      </c>
      <c r="N87" s="16">
        <v>23.4</v>
      </c>
      <c r="O87" s="16">
        <f>(I87-F87)*3.72</f>
        <v>37885082.872500002</v>
      </c>
      <c r="P87" s="16">
        <f>(G87-D87)*5.89</f>
        <v>33686255.864999995</v>
      </c>
      <c r="Q87" s="16">
        <f>(H87-F87)*1</f>
        <v>3682669.5625</v>
      </c>
      <c r="R87" s="17">
        <f>MEDIAN(O87:Q87)</f>
        <v>33686255.864999995</v>
      </c>
      <c r="S87" s="16">
        <f>(K87-E87)*1.23</f>
        <v>8013035.4900000002</v>
      </c>
      <c r="T87" s="16">
        <f>(L87-F87)*12.4</f>
        <v>32609018.574999999</v>
      </c>
      <c r="U87" s="16">
        <f>(J87-D87)*1</f>
        <v>5399498.5</v>
      </c>
      <c r="V87" s="42">
        <f>MEDIAN(S87:U87)</f>
        <v>8013035.4900000002</v>
      </c>
      <c r="W87" s="16">
        <f>LOG(R87,2)</f>
        <v>25.005656749982727</v>
      </c>
      <c r="X87" s="16">
        <f>LOG(V87,2)</f>
        <v>22.933917435776699</v>
      </c>
      <c r="Y87" s="3">
        <f>V87/R87</f>
        <v>0.23787254725229171</v>
      </c>
      <c r="Z87" s="3">
        <f>LOG(Y87,2)</f>
        <v>-2.0717393142060314</v>
      </c>
      <c r="AA87" s="3">
        <f>TTEST(O87:Q87,S87:U87,2,1)</f>
        <v>0.43630740936197199</v>
      </c>
      <c r="AB87" s="3">
        <f>-LOG(AA87)</f>
        <v>0.3602074117720705</v>
      </c>
      <c r="AC87" s="16" t="s">
        <v>258</v>
      </c>
      <c r="AD87" s="16" t="s">
        <v>295</v>
      </c>
      <c r="AE87" s="16" t="s">
        <v>80</v>
      </c>
      <c r="AF87" s="16" t="s">
        <v>1732</v>
      </c>
      <c r="AG87" s="15" t="s">
        <v>62</v>
      </c>
    </row>
    <row r="88" spans="1:33" x14ac:dyDescent="0.5">
      <c r="A88" s="16" t="s">
        <v>46</v>
      </c>
      <c r="B88" s="16" t="s">
        <v>47</v>
      </c>
      <c r="C88" s="16" t="s">
        <v>48</v>
      </c>
      <c r="D88" s="16">
        <v>1293839</v>
      </c>
      <c r="E88" s="16">
        <v>868169.75</v>
      </c>
      <c r="F88" s="16">
        <v>880784.3125</v>
      </c>
      <c r="G88" s="16">
        <v>8407767.75</v>
      </c>
      <c r="H88" s="16">
        <v>5339181.75</v>
      </c>
      <c r="I88" s="16">
        <v>4362192</v>
      </c>
      <c r="J88" s="16">
        <v>7678058.25</v>
      </c>
      <c r="K88" s="16">
        <v>2856292.5</v>
      </c>
      <c r="L88" s="16">
        <v>3377040.25</v>
      </c>
      <c r="M88" s="16">
        <v>727</v>
      </c>
      <c r="N88" s="16">
        <v>80.8</v>
      </c>
      <c r="O88" s="16">
        <f>(I88-F88)*3.72</f>
        <v>12950836.5975</v>
      </c>
      <c r="P88" s="16">
        <f>(G88-D88)*5.89</f>
        <v>41901040.337499999</v>
      </c>
      <c r="Q88" s="16">
        <f>(H88-F88)*1</f>
        <v>4458397.4375</v>
      </c>
      <c r="R88" s="17">
        <f>MEDIAN(O88:Q88)</f>
        <v>12950836.5975</v>
      </c>
      <c r="S88" s="16">
        <f>(K88-E88)*1.23</f>
        <v>2445390.9824999999</v>
      </c>
      <c r="T88" s="16">
        <f>(L88-F88)*12.4</f>
        <v>30953573.625</v>
      </c>
      <c r="U88" s="16">
        <f>(J88-D88)*1</f>
        <v>6384219.25</v>
      </c>
      <c r="V88" s="42">
        <f>MEDIAN(S88:U88)</f>
        <v>6384219.25</v>
      </c>
      <c r="W88" s="16">
        <f>LOG(R88,2)</f>
        <v>23.626541960276278</v>
      </c>
      <c r="X88" s="16">
        <f>LOG(V88,2)</f>
        <v>22.606078767478451</v>
      </c>
      <c r="Y88" s="3">
        <f>V88/R88</f>
        <v>0.49295805733757736</v>
      </c>
      <c r="Z88" s="3">
        <f>LOG(Y88,2)</f>
        <v>-1.0204631927978289</v>
      </c>
      <c r="AA88" s="3">
        <f>TTEST(O88:Q88,S88:U88,2,1)</f>
        <v>0.26287176899196463</v>
      </c>
      <c r="AB88" s="3">
        <f>-LOG(AA88)</f>
        <v>0.58025605227075527</v>
      </c>
      <c r="AC88" s="16" t="s">
        <v>49</v>
      </c>
      <c r="AD88" s="16" t="s">
        <v>50</v>
      </c>
      <c r="AE88" s="16" t="s">
        <v>51</v>
      </c>
      <c r="AF88" s="16" t="s">
        <v>53</v>
      </c>
      <c r="AG88" s="15" t="s">
        <v>54</v>
      </c>
    </row>
    <row r="89" spans="1:33" x14ac:dyDescent="0.5">
      <c r="A89" s="16" t="s">
        <v>811</v>
      </c>
      <c r="B89" s="16" t="s">
        <v>812</v>
      </c>
      <c r="C89" s="16" t="s">
        <v>813</v>
      </c>
      <c r="D89" s="16">
        <v>2489574.25</v>
      </c>
      <c r="E89" s="16">
        <v>1259834.375</v>
      </c>
      <c r="F89" s="16">
        <v>1656524</v>
      </c>
      <c r="G89" s="16">
        <v>4111861</v>
      </c>
      <c r="H89" s="16">
        <v>5685686.5</v>
      </c>
      <c r="I89" s="16">
        <v>9214634</v>
      </c>
      <c r="J89" s="16">
        <v>8378854.5</v>
      </c>
      <c r="K89" s="16">
        <v>4976808</v>
      </c>
      <c r="L89" s="16">
        <v>3397647</v>
      </c>
      <c r="M89" s="16">
        <v>325</v>
      </c>
      <c r="N89" s="16">
        <v>36.5</v>
      </c>
      <c r="O89" s="16">
        <f>(I89-F89)*3.72</f>
        <v>28116169.200000003</v>
      </c>
      <c r="P89" s="16">
        <f>(G89-D89)*5.89</f>
        <v>9555268.9574999996</v>
      </c>
      <c r="Q89" s="16">
        <f>(H89-F89)*1</f>
        <v>4029162.5</v>
      </c>
      <c r="R89" s="17">
        <f>MEDIAN(O89:Q89)</f>
        <v>9555268.9574999996</v>
      </c>
      <c r="S89" s="16">
        <f>(K89-E89)*1.23</f>
        <v>4571877.5587499999</v>
      </c>
      <c r="T89" s="16">
        <f>(L89-F89)*12.4</f>
        <v>21589925.199999999</v>
      </c>
      <c r="U89" s="16">
        <f>(J89-D89)*1</f>
        <v>5889280.25</v>
      </c>
      <c r="V89" s="42">
        <f>MEDIAN(S89:U89)</f>
        <v>5889280.25</v>
      </c>
      <c r="W89" s="16">
        <f>LOG(R89,2)</f>
        <v>23.187865051442703</v>
      </c>
      <c r="X89" s="16">
        <f>LOG(V89,2)</f>
        <v>22.489659897233025</v>
      </c>
      <c r="Y89" s="3">
        <f>V89/R89</f>
        <v>0.61633851189269362</v>
      </c>
      <c r="Z89" s="3">
        <f>LOG(Y89,2)</f>
        <v>-0.69820515420967788</v>
      </c>
      <c r="AA89" s="3">
        <f>TTEST(O89:Q89,S89:U89,2,1)</f>
        <v>0.78982422093047089</v>
      </c>
      <c r="AB89" s="3">
        <f>-LOG(AA89)</f>
        <v>0.10246955222120273</v>
      </c>
      <c r="AC89" s="16" t="s">
        <v>169</v>
      </c>
      <c r="AD89" s="16" t="s">
        <v>113</v>
      </c>
      <c r="AE89" s="16" t="s">
        <v>43</v>
      </c>
      <c r="AF89" s="16" t="s">
        <v>814</v>
      </c>
      <c r="AG89" s="15" t="s">
        <v>62</v>
      </c>
    </row>
    <row r="90" spans="1:33" x14ac:dyDescent="0.5">
      <c r="A90" s="16" t="s">
        <v>2113</v>
      </c>
      <c r="B90" s="16" t="s">
        <v>2114</v>
      </c>
      <c r="C90" s="16" t="s">
        <v>2115</v>
      </c>
      <c r="D90" s="16">
        <v>4271952.375</v>
      </c>
      <c r="E90" s="16">
        <v>1500238.75</v>
      </c>
      <c r="F90" s="16">
        <v>1543630.125</v>
      </c>
      <c r="G90" s="16">
        <v>3967627</v>
      </c>
      <c r="H90" s="16">
        <v>6869414</v>
      </c>
      <c r="I90" s="16">
        <v>12304804</v>
      </c>
      <c r="J90" s="16">
        <v>6965736.5</v>
      </c>
      <c r="K90" s="16">
        <v>7497940</v>
      </c>
      <c r="L90" s="16">
        <v>3400988.75</v>
      </c>
      <c r="M90" s="16">
        <v>422</v>
      </c>
      <c r="N90" s="16">
        <v>47.4</v>
      </c>
      <c r="O90" s="16">
        <f>(I90-F90)*3.72</f>
        <v>40031566.815000005</v>
      </c>
      <c r="P90" s="16">
        <f>(G90-D90)*5.89</f>
        <v>-1792476.45875</v>
      </c>
      <c r="Q90" s="16">
        <f>(H90-F90)*1</f>
        <v>5325783.875</v>
      </c>
      <c r="R90" s="17">
        <f>MEDIAN(O90:Q90)</f>
        <v>5325783.875</v>
      </c>
      <c r="S90" s="16">
        <f>(K90-E90)*1.23</f>
        <v>7377172.5374999996</v>
      </c>
      <c r="T90" s="16">
        <f>(L90-F90)*12.4</f>
        <v>23031246.949999999</v>
      </c>
      <c r="U90" s="16">
        <f>(J90-D90)*1</f>
        <v>2693784.125</v>
      </c>
      <c r="V90" s="42">
        <f>MEDIAN(S90:U90)</f>
        <v>7377172.5374999996</v>
      </c>
      <c r="W90" s="16">
        <f>LOG(R90,2)</f>
        <v>22.344562453225269</v>
      </c>
      <c r="X90" s="16">
        <f>LOG(V90,2)</f>
        <v>22.814636547162429</v>
      </c>
      <c r="Y90" s="3">
        <f>V90/R90</f>
        <v>1.3851806063947723</v>
      </c>
      <c r="Z90" s="3">
        <f>LOG(Y90,2)</f>
        <v>0.47007409393715932</v>
      </c>
      <c r="AA90" s="3">
        <f>TTEST(O90:Q90,S90:U90,2,1)</f>
        <v>0.85303675823947456</v>
      </c>
      <c r="AB90" s="3">
        <f>-LOG(AA90)</f>
        <v>6.9032254229179413E-2</v>
      </c>
      <c r="AC90" s="16" t="s">
        <v>58</v>
      </c>
      <c r="AD90" s="16" t="s">
        <v>467</v>
      </c>
      <c r="AE90" s="16" t="s">
        <v>51</v>
      </c>
      <c r="AF90" s="16" t="s">
        <v>1521</v>
      </c>
      <c r="AG90" s="15" t="s">
        <v>62</v>
      </c>
    </row>
    <row r="91" spans="1:33" x14ac:dyDescent="0.5">
      <c r="A91" s="16" t="s">
        <v>2447</v>
      </c>
      <c r="B91" s="16" t="s">
        <v>2448</v>
      </c>
      <c r="C91" s="16" t="s">
        <v>2449</v>
      </c>
      <c r="D91" s="16">
        <v>2286130.75</v>
      </c>
      <c r="E91" s="16">
        <v>15752815</v>
      </c>
      <c r="F91" s="16">
        <v>1210322.5</v>
      </c>
      <c r="G91" s="16">
        <v>3573602.5</v>
      </c>
      <c r="H91" s="16">
        <v>24732870</v>
      </c>
      <c r="I91" s="16">
        <v>9749366</v>
      </c>
      <c r="J91" s="16">
        <v>2802779</v>
      </c>
      <c r="K91" s="16">
        <v>31373360</v>
      </c>
      <c r="L91" s="16">
        <v>3407038.5</v>
      </c>
      <c r="M91" s="16">
        <v>84</v>
      </c>
      <c r="N91" s="16">
        <v>9.5</v>
      </c>
      <c r="O91" s="16">
        <f>(I91-F91)*3.72</f>
        <v>31765241.82</v>
      </c>
      <c r="P91" s="16">
        <f>(G91-D91)*5.89</f>
        <v>7583208.6074999999</v>
      </c>
      <c r="Q91" s="16">
        <f>(H91-F91)*1</f>
        <v>23522547.5</v>
      </c>
      <c r="R91" s="17">
        <f>MEDIAN(O91:Q91)</f>
        <v>23522547.5</v>
      </c>
      <c r="S91" s="16">
        <f>(K91-E91)*1.23</f>
        <v>19213270.350000001</v>
      </c>
      <c r="T91" s="16">
        <f>(L91-F91)*12.4</f>
        <v>27239278.400000002</v>
      </c>
      <c r="U91" s="16">
        <f>(J91-D91)*1</f>
        <v>516648.25</v>
      </c>
      <c r="V91" s="42">
        <f>MEDIAN(S91:U91)</f>
        <v>19213270.350000001</v>
      </c>
      <c r="W91" s="16">
        <f>LOG(R91,2)</f>
        <v>24.487540977217158</v>
      </c>
      <c r="X91" s="16">
        <f>LOG(V91,2)</f>
        <v>24.195599769688766</v>
      </c>
      <c r="Y91" s="3">
        <f>V91/R91</f>
        <v>0.81680227662416249</v>
      </c>
      <c r="Z91" s="3">
        <f>LOG(Y91,2)</f>
        <v>-0.29194120752839148</v>
      </c>
      <c r="AA91" s="3">
        <f>TTEST(O91:Q91,S91:U91,2,1)</f>
        <v>0.71974814513858609</v>
      </c>
      <c r="AB91" s="3">
        <f>-LOG(AA91)</f>
        <v>0.14281944566782376</v>
      </c>
      <c r="AC91" s="16" t="s">
        <v>912</v>
      </c>
      <c r="AD91" s="16" t="s">
        <v>59</v>
      </c>
      <c r="AE91" s="16" t="s">
        <v>60</v>
      </c>
      <c r="AF91" s="16" t="s">
        <v>2450</v>
      </c>
      <c r="AG91" s="15" t="s">
        <v>82</v>
      </c>
    </row>
    <row r="92" spans="1:33" x14ac:dyDescent="0.5">
      <c r="A92" s="16" t="s">
        <v>2451</v>
      </c>
      <c r="B92" s="16" t="s">
        <v>2452</v>
      </c>
      <c r="C92" s="16" t="s">
        <v>2453</v>
      </c>
      <c r="D92" s="16">
        <v>2286130.75</v>
      </c>
      <c r="E92" s="16">
        <v>15752815</v>
      </c>
      <c r="F92" s="16">
        <v>1210322.5</v>
      </c>
      <c r="G92" s="16">
        <v>3573602.5</v>
      </c>
      <c r="H92" s="16">
        <v>24732870</v>
      </c>
      <c r="I92" s="16">
        <v>9749366</v>
      </c>
      <c r="J92" s="16">
        <v>2802779</v>
      </c>
      <c r="K92" s="16">
        <v>31373360</v>
      </c>
      <c r="L92" s="16">
        <v>3407038.5</v>
      </c>
      <c r="M92" s="16">
        <v>84</v>
      </c>
      <c r="N92" s="16">
        <v>9.5</v>
      </c>
      <c r="O92" s="16">
        <f>(I92-F92)*3.72</f>
        <v>31765241.82</v>
      </c>
      <c r="P92" s="16">
        <f>(G92-D92)*5.89</f>
        <v>7583208.6074999999</v>
      </c>
      <c r="Q92" s="16">
        <f>(H92-F92)*1</f>
        <v>23522547.5</v>
      </c>
      <c r="R92" s="17">
        <f>MEDIAN(O92:Q92)</f>
        <v>23522547.5</v>
      </c>
      <c r="S92" s="16">
        <f>(K92-E92)*1.23</f>
        <v>19213270.350000001</v>
      </c>
      <c r="T92" s="16">
        <f>(L92-F92)*12.4</f>
        <v>27239278.400000002</v>
      </c>
      <c r="U92" s="16">
        <f>(J92-D92)*1</f>
        <v>516648.25</v>
      </c>
      <c r="V92" s="42">
        <f>MEDIAN(S92:U92)</f>
        <v>19213270.350000001</v>
      </c>
      <c r="W92" s="16">
        <f>LOG(R92,2)</f>
        <v>24.487540977217158</v>
      </c>
      <c r="X92" s="16">
        <f>LOG(V92,2)</f>
        <v>24.195599769688766</v>
      </c>
      <c r="Y92" s="3">
        <f>V92/R92</f>
        <v>0.81680227662416249</v>
      </c>
      <c r="Z92" s="3">
        <f>LOG(Y92,2)</f>
        <v>-0.29194120752839148</v>
      </c>
      <c r="AA92" s="3">
        <f>TTEST(O92:Q92,S92:U92,2,1)</f>
        <v>0.71974814513858609</v>
      </c>
      <c r="AB92" s="3">
        <f>-LOG(AA92)</f>
        <v>0.14281944566782376</v>
      </c>
      <c r="AC92" s="16" t="s">
        <v>2454</v>
      </c>
      <c r="AD92" s="16" t="s">
        <v>350</v>
      </c>
      <c r="AE92" s="16" t="s">
        <v>138</v>
      </c>
      <c r="AF92" s="16" t="s">
        <v>67</v>
      </c>
      <c r="AG92" s="15" t="s">
        <v>62</v>
      </c>
    </row>
    <row r="93" spans="1:33" x14ac:dyDescent="0.5">
      <c r="A93" s="16" t="s">
        <v>444</v>
      </c>
      <c r="B93" s="16" t="s">
        <v>445</v>
      </c>
      <c r="C93" s="16" t="s">
        <v>446</v>
      </c>
      <c r="D93" s="16">
        <v>211367.625</v>
      </c>
      <c r="E93" s="16">
        <v>417432.71875</v>
      </c>
      <c r="F93" s="16">
        <v>610583.0625</v>
      </c>
      <c r="G93" s="16">
        <v>3281119.375</v>
      </c>
      <c r="H93" s="16">
        <v>2012647.125</v>
      </c>
      <c r="I93" s="16">
        <v>9822423.75</v>
      </c>
      <c r="J93" s="16">
        <v>2801884.75</v>
      </c>
      <c r="K93" s="16">
        <v>5805463.5</v>
      </c>
      <c r="L93" s="16">
        <v>3427755.875</v>
      </c>
      <c r="M93" s="16">
        <v>504</v>
      </c>
      <c r="N93" s="16">
        <v>56.2</v>
      </c>
      <c r="O93" s="16">
        <f>(I93-F93)*3.72</f>
        <v>34268047.357500002</v>
      </c>
      <c r="P93" s="16">
        <f>(G93-D93)*5.89</f>
        <v>18080837.807499997</v>
      </c>
      <c r="Q93" s="16">
        <f>(H93-F93)*1</f>
        <v>1402064.0625</v>
      </c>
      <c r="R93" s="17">
        <f>MEDIAN(O93:Q93)</f>
        <v>18080837.807499997</v>
      </c>
      <c r="S93" s="16">
        <f>(K93-E93)*1.23</f>
        <v>6627277.8609374994</v>
      </c>
      <c r="T93" s="16">
        <f>(L93-F93)*12.4</f>
        <v>34932942.875</v>
      </c>
      <c r="U93" s="16">
        <f>(J93-D93)*1</f>
        <v>2590517.125</v>
      </c>
      <c r="V93" s="42">
        <f>MEDIAN(S93:U93)</f>
        <v>6627277.8609374994</v>
      </c>
      <c r="W93" s="16">
        <f>LOG(R93,2)</f>
        <v>24.107958193331971</v>
      </c>
      <c r="X93" s="16">
        <f>LOG(V93,2)</f>
        <v>22.659984977676633</v>
      </c>
      <c r="Y93" s="3">
        <f>V93/R93</f>
        <v>0.36653599415556287</v>
      </c>
      <c r="Z93" s="3">
        <f>LOG(Y93,2)</f>
        <v>-1.4479732156553378</v>
      </c>
      <c r="AA93" s="3">
        <f>TTEST(O93:Q93,S93:U93,2,1)</f>
        <v>0.8289016142482315</v>
      </c>
      <c r="AB93" s="3">
        <f>-LOG(AA93)</f>
        <v>8.1497014594231892E-2</v>
      </c>
      <c r="AC93" s="16" t="s">
        <v>447</v>
      </c>
      <c r="AD93" s="16" t="s">
        <v>72</v>
      </c>
      <c r="AE93" s="16" t="s">
        <v>44</v>
      </c>
      <c r="AF93" s="16" t="s">
        <v>448</v>
      </c>
      <c r="AG93" s="15" t="s">
        <v>62</v>
      </c>
    </row>
    <row r="94" spans="1:33" x14ac:dyDescent="0.5">
      <c r="A94" s="16" t="s">
        <v>2533</v>
      </c>
      <c r="B94" s="16" t="s">
        <v>2534</v>
      </c>
      <c r="C94" s="16" t="s">
        <v>2535</v>
      </c>
      <c r="D94" s="16" t="s">
        <v>3040</v>
      </c>
      <c r="E94" s="16">
        <v>3148435.75</v>
      </c>
      <c r="F94" s="16">
        <v>4855460</v>
      </c>
      <c r="G94" s="16">
        <v>2791781</v>
      </c>
      <c r="H94" s="16">
        <v>2167812.75</v>
      </c>
      <c r="I94" s="16">
        <v>5751777</v>
      </c>
      <c r="J94" s="16">
        <v>4064340.75</v>
      </c>
      <c r="K94" s="16" t="s">
        <v>3040</v>
      </c>
      <c r="L94" s="16">
        <v>3455767.25</v>
      </c>
      <c r="M94" s="16">
        <v>793</v>
      </c>
      <c r="N94" s="16">
        <v>93.2</v>
      </c>
      <c r="O94" s="16">
        <f>(I94-F94)*3.72</f>
        <v>3334299.24</v>
      </c>
      <c r="P94" s="16" t="e">
        <f>(G94-D94)*5.89</f>
        <v>#VALUE!</v>
      </c>
      <c r="Q94" s="16">
        <f>(H94-F94)*1</f>
        <v>-2687647.25</v>
      </c>
      <c r="R94" s="17" t="e">
        <f>MEDIAN(O94:Q94)</f>
        <v>#VALUE!</v>
      </c>
      <c r="S94" s="16" t="e">
        <f>(K94-E94)*1.23</f>
        <v>#VALUE!</v>
      </c>
      <c r="T94" s="16">
        <f>(L94-F94)*12.4</f>
        <v>-17356190.100000001</v>
      </c>
      <c r="U94" s="16" t="e">
        <f>(J94-D94)*1</f>
        <v>#VALUE!</v>
      </c>
      <c r="V94" s="42">
        <f>25000</f>
        <v>25000</v>
      </c>
      <c r="W94" s="16" t="e">
        <f>LOG(R94,2)</f>
        <v>#VALUE!</v>
      </c>
      <c r="X94" s="16">
        <f>LOG(V94,2)</f>
        <v>14.609640474436812</v>
      </c>
      <c r="Y94" s="3" t="e">
        <f>V94/R94</f>
        <v>#VALUE!</v>
      </c>
      <c r="Z94" s="3" t="e">
        <f>LOG(Y94,2)</f>
        <v>#VALUE!</v>
      </c>
      <c r="AA94" s="3" t="e">
        <f>TTEST(O94:Q94,S94:U94,2,1)</f>
        <v>#VALUE!</v>
      </c>
      <c r="AB94" s="3" t="e">
        <f>-LOG(AA94)</f>
        <v>#VALUE!</v>
      </c>
      <c r="AC94" s="16" t="s">
        <v>741</v>
      </c>
      <c r="AD94" s="16" t="s">
        <v>2536</v>
      </c>
      <c r="AE94" s="16" t="s">
        <v>80</v>
      </c>
      <c r="AF94" s="16" t="s">
        <v>755</v>
      </c>
      <c r="AG94" s="15" t="s">
        <v>485</v>
      </c>
    </row>
    <row r="95" spans="1:33" x14ac:dyDescent="0.5">
      <c r="A95" s="16" t="s">
        <v>301</v>
      </c>
      <c r="B95" s="16" t="s">
        <v>302</v>
      </c>
      <c r="C95" s="16" t="s">
        <v>303</v>
      </c>
      <c r="D95" s="16">
        <v>4928888.4375</v>
      </c>
      <c r="E95" s="16">
        <v>1202396.5</v>
      </c>
      <c r="F95" s="16">
        <v>1390224.125</v>
      </c>
      <c r="G95" s="16">
        <v>10225480</v>
      </c>
      <c r="H95" s="16">
        <v>11717474.25</v>
      </c>
      <c r="I95" s="16">
        <v>14353461.25</v>
      </c>
      <c r="J95" s="16">
        <v>14157420.625</v>
      </c>
      <c r="K95" s="16">
        <v>11325169.75</v>
      </c>
      <c r="L95" s="16">
        <v>3544317.75</v>
      </c>
      <c r="M95" s="16">
        <v>1058</v>
      </c>
      <c r="N95" s="16">
        <v>117.8</v>
      </c>
      <c r="O95" s="16">
        <f>(I95-F95)*3.72</f>
        <v>48223242.105000004</v>
      </c>
      <c r="P95" s="16">
        <f>(G95-D95)*5.89</f>
        <v>31196924.303124998</v>
      </c>
      <c r="Q95" s="16">
        <f>(H95-F95)*1</f>
        <v>10327250.125</v>
      </c>
      <c r="R95" s="17">
        <f>MEDIAN(O95:Q95)</f>
        <v>31196924.303124998</v>
      </c>
      <c r="S95" s="16">
        <f>(K95-E95)*1.23</f>
        <v>12451011.0975</v>
      </c>
      <c r="T95" s="16">
        <f>(L95-F95)*12.4</f>
        <v>26710760.949999999</v>
      </c>
      <c r="U95" s="16">
        <f>(J95-D95)*1</f>
        <v>9228532.1875</v>
      </c>
      <c r="V95" s="42">
        <f>MEDIAN(S95:U95)</f>
        <v>12451011.0975</v>
      </c>
      <c r="W95" s="16">
        <f>LOG(R95,2)</f>
        <v>24.894900465370938</v>
      </c>
      <c r="X95" s="16">
        <f>LOG(V95,2)</f>
        <v>23.569759566835788</v>
      </c>
      <c r="Y95" s="3">
        <f>V95/R95</f>
        <v>0.39911021280558678</v>
      </c>
      <c r="Z95" s="3">
        <f>LOG(Y95,2)</f>
        <v>-1.3251408985351492</v>
      </c>
      <c r="AA95" s="3">
        <f>TTEST(O95:Q95,S95:U95,2,1)</f>
        <v>0.33800703219727535</v>
      </c>
      <c r="AB95" s="3">
        <f>-LOG(AA95)</f>
        <v>0.47107426418180504</v>
      </c>
      <c r="AC95" s="16" t="s">
        <v>304</v>
      </c>
      <c r="AD95" s="16" t="s">
        <v>305</v>
      </c>
      <c r="AE95" s="16" t="s">
        <v>51</v>
      </c>
      <c r="AF95" s="16" t="s">
        <v>306</v>
      </c>
      <c r="AG95" s="15" t="s">
        <v>158</v>
      </c>
    </row>
    <row r="96" spans="1:33" x14ac:dyDescent="0.5">
      <c r="A96" s="16" t="s">
        <v>469</v>
      </c>
      <c r="B96" s="16" t="s">
        <v>470</v>
      </c>
      <c r="C96" s="16" t="s">
        <v>471</v>
      </c>
      <c r="D96" s="16">
        <v>13596050.125</v>
      </c>
      <c r="E96" s="16">
        <v>6144454</v>
      </c>
      <c r="F96" s="16">
        <v>31165794</v>
      </c>
      <c r="G96" s="16">
        <v>17784138.5</v>
      </c>
      <c r="H96" s="16">
        <v>32166309.25</v>
      </c>
      <c r="I96" s="16">
        <v>41631117.75</v>
      </c>
      <c r="J96" s="16">
        <v>22438066.5</v>
      </c>
      <c r="K96" s="16">
        <v>20466047.25</v>
      </c>
      <c r="L96" s="16">
        <v>3549207.625</v>
      </c>
      <c r="M96" s="16">
        <v>2671</v>
      </c>
      <c r="N96" s="16">
        <v>303.89999999999998</v>
      </c>
      <c r="O96" s="16">
        <f>(I96-F96)*3.72</f>
        <v>38931004.350000001</v>
      </c>
      <c r="P96" s="16">
        <f>(G96-D96)*5.89</f>
        <v>24667840.528749999</v>
      </c>
      <c r="Q96" s="16">
        <f>(H96-F96)*1</f>
        <v>1000515.25</v>
      </c>
      <c r="R96" s="17">
        <f>MEDIAN(O96:Q96)</f>
        <v>24667840.528749999</v>
      </c>
      <c r="S96" s="16">
        <f>(K96-E96)*1.23</f>
        <v>17615559.697499998</v>
      </c>
      <c r="T96" s="16">
        <f>(L96-F96)*12.4</f>
        <v>-342445671.05000001</v>
      </c>
      <c r="U96" s="16">
        <f>(J96-D96)*1</f>
        <v>8842016.375</v>
      </c>
      <c r="V96" s="42">
        <f>MEDIAN(S96:U96)</f>
        <v>8842016.375</v>
      </c>
      <c r="W96" s="16">
        <f>LOG(R96,2)</f>
        <v>24.556128089017548</v>
      </c>
      <c r="X96" s="16">
        <f>LOG(V96,2)</f>
        <v>23.075943975422241</v>
      </c>
      <c r="Y96" s="3">
        <f>V96/R96</f>
        <v>0.35844306536256232</v>
      </c>
      <c r="Z96" s="3">
        <f>LOG(Y96,2)</f>
        <v>-1.4801841135953091</v>
      </c>
      <c r="AA96" s="3">
        <f>TTEST(O96:Q96,S96:U96,2,1)</f>
        <v>0.40260176631154354</v>
      </c>
      <c r="AB96" s="3">
        <f>-LOG(AA96)</f>
        <v>0.39512432408801518</v>
      </c>
      <c r="AC96" s="16" t="s">
        <v>472</v>
      </c>
      <c r="AD96" s="16" t="s">
        <v>473</v>
      </c>
      <c r="AE96" s="16" t="s">
        <v>319</v>
      </c>
      <c r="AF96" s="16" t="s">
        <v>474</v>
      </c>
      <c r="AG96" s="15" t="s">
        <v>62</v>
      </c>
    </row>
    <row r="97" spans="1:33" x14ac:dyDescent="0.5">
      <c r="A97" s="16" t="s">
        <v>2925</v>
      </c>
      <c r="B97" s="16" t="s">
        <v>2926</v>
      </c>
      <c r="C97" s="16" t="s">
        <v>2927</v>
      </c>
      <c r="D97" s="16">
        <v>301651210.25</v>
      </c>
      <c r="E97" s="16">
        <v>3596297.5</v>
      </c>
      <c r="F97" s="16">
        <v>2180307.625</v>
      </c>
      <c r="G97" s="16">
        <v>4557671</v>
      </c>
      <c r="H97" s="16">
        <v>8252488.75</v>
      </c>
      <c r="I97" s="16">
        <v>248830677</v>
      </c>
      <c r="J97" s="16">
        <v>6520190.5</v>
      </c>
      <c r="K97" s="16">
        <v>236752541.5</v>
      </c>
      <c r="L97" s="16">
        <v>3554525.125</v>
      </c>
      <c r="M97" s="16">
        <v>243</v>
      </c>
      <c r="N97" s="16">
        <v>27.2</v>
      </c>
      <c r="O97" s="16">
        <f>(I97-F97)*3.72</f>
        <v>917539374.07500005</v>
      </c>
      <c r="P97" s="16">
        <f>(G97-D97)*5.89</f>
        <v>-1749880946.1824999</v>
      </c>
      <c r="Q97" s="16">
        <f>(H97-F97)*1</f>
        <v>6072181.125</v>
      </c>
      <c r="R97" s="17">
        <f>MEDIAN(O97:Q97)</f>
        <v>6072181.125</v>
      </c>
      <c r="S97" s="16">
        <f>(K97-E97)*1.23</f>
        <v>286782180.12</v>
      </c>
      <c r="T97" s="16">
        <f>(L97-F97)*12.4</f>
        <v>17040297</v>
      </c>
      <c r="U97" s="16">
        <f>(J97-D97)*1</f>
        <v>-295131019.75</v>
      </c>
      <c r="V97" s="42">
        <f>MEDIAN(S97:U97)</f>
        <v>17040297</v>
      </c>
      <c r="W97" s="16">
        <f>LOG(R97,2)</f>
        <v>22.53378339437301</v>
      </c>
      <c r="X97" s="16">
        <f>LOG(V97,2)</f>
        <v>24.022447145121127</v>
      </c>
      <c r="Y97" s="3">
        <f>V97/R97</f>
        <v>2.8062893133807831</v>
      </c>
      <c r="Z97" s="3">
        <f>LOG(Y97,2)</f>
        <v>1.4886637507481164</v>
      </c>
      <c r="AA97" s="3">
        <f>TTEST(O97:Q97,S97:U97,2,1)</f>
        <v>0.74630233157056758</v>
      </c>
      <c r="AB97" s="3">
        <f>-LOG(AA97)</f>
        <v>0.12708520157047978</v>
      </c>
      <c r="AC97" s="16" t="s">
        <v>334</v>
      </c>
      <c r="AD97" s="16" t="s">
        <v>259</v>
      </c>
      <c r="AE97" s="16" t="s">
        <v>80</v>
      </c>
      <c r="AF97" s="16" t="s">
        <v>2928</v>
      </c>
      <c r="AG97" s="15" t="s">
        <v>342</v>
      </c>
    </row>
    <row r="98" spans="1:33" x14ac:dyDescent="0.5">
      <c r="A98" s="16" t="s">
        <v>2144</v>
      </c>
      <c r="B98" s="16" t="s">
        <v>2145</v>
      </c>
      <c r="C98" s="16" t="s">
        <v>2146</v>
      </c>
      <c r="D98" s="16">
        <v>4551549.0625</v>
      </c>
      <c r="E98" s="16">
        <v>1025617.8125</v>
      </c>
      <c r="F98" s="16">
        <v>1735578.9375</v>
      </c>
      <c r="G98" s="16">
        <v>14573447.5</v>
      </c>
      <c r="H98" s="16">
        <v>9134643</v>
      </c>
      <c r="I98" s="16">
        <v>20210475.5</v>
      </c>
      <c r="J98" s="16">
        <v>8879149.25</v>
      </c>
      <c r="K98" s="16">
        <v>7933017.5</v>
      </c>
      <c r="L98" s="16">
        <v>3579766.5</v>
      </c>
      <c r="M98" s="16">
        <v>655</v>
      </c>
      <c r="N98" s="16">
        <v>70.3</v>
      </c>
      <c r="O98" s="16">
        <f>(I98-F98)*3.72</f>
        <v>68726615.212500006</v>
      </c>
      <c r="P98" s="16">
        <f>(G98-D98)*5.89</f>
        <v>59028981.796875</v>
      </c>
      <c r="Q98" s="16">
        <f>(H98-F98)*1</f>
        <v>7399064.0625</v>
      </c>
      <c r="R98" s="17">
        <f>MEDIAN(O98:Q98)</f>
        <v>59028981.796875</v>
      </c>
      <c r="S98" s="16">
        <f>(K98-E98)*1.23</f>
        <v>8496101.6156249996</v>
      </c>
      <c r="T98" s="16">
        <f>(L98-F98)*12.4</f>
        <v>22867925.775000002</v>
      </c>
      <c r="U98" s="16">
        <f>(J98-D98)*1</f>
        <v>4327600.1875</v>
      </c>
      <c r="V98" s="42">
        <f>MEDIAN(S98:U98)</f>
        <v>8496101.6156249996</v>
      </c>
      <c r="W98" s="16">
        <f>LOG(R98,2)</f>
        <v>25.814920120866269</v>
      </c>
      <c r="X98" s="16">
        <f>LOG(V98,2)</f>
        <v>23.018369590584129</v>
      </c>
      <c r="Y98" s="3">
        <f>V98/R98</f>
        <v>0.14393102094935312</v>
      </c>
      <c r="Z98" s="3">
        <f>LOG(Y98,2)</f>
        <v>-2.7965505302821385</v>
      </c>
      <c r="AA98" s="3">
        <f>TTEST(O98:Q98,S98:U98,2,1)</f>
        <v>0.18336498447712146</v>
      </c>
      <c r="AB98" s="3">
        <f>-LOG(AA98)</f>
        <v>0.73668359396725014</v>
      </c>
      <c r="AC98" s="16" t="s">
        <v>1078</v>
      </c>
      <c r="AD98" s="16" t="s">
        <v>1864</v>
      </c>
      <c r="AE98" s="16" t="s">
        <v>51</v>
      </c>
      <c r="AF98" s="16" t="s">
        <v>2147</v>
      </c>
      <c r="AG98" s="15" t="s">
        <v>2148</v>
      </c>
    </row>
    <row r="99" spans="1:33" x14ac:dyDescent="0.5">
      <c r="A99" s="16" t="s">
        <v>652</v>
      </c>
      <c r="B99" s="16" t="s">
        <v>653</v>
      </c>
      <c r="C99" s="16" t="s">
        <v>654</v>
      </c>
      <c r="D99" s="16">
        <v>22500918</v>
      </c>
      <c r="E99" s="16" t="s">
        <v>3040</v>
      </c>
      <c r="F99" s="16">
        <v>1673866.5625</v>
      </c>
      <c r="G99" s="16">
        <v>11804528.21875</v>
      </c>
      <c r="H99" s="16">
        <v>12245331</v>
      </c>
      <c r="I99" s="16">
        <v>123568100</v>
      </c>
      <c r="J99" s="16">
        <v>9722175.9375</v>
      </c>
      <c r="K99" s="16">
        <v>90691824</v>
      </c>
      <c r="L99" s="16">
        <v>3630029.5</v>
      </c>
      <c r="M99" s="16">
        <v>781</v>
      </c>
      <c r="N99" s="16">
        <v>85.4</v>
      </c>
      <c r="O99" s="16">
        <f>(I99-F99)*3.72</f>
        <v>453446548.38750005</v>
      </c>
      <c r="P99" s="16">
        <f>(G99-D99)*5.89</f>
        <v>-63001735.811562493</v>
      </c>
      <c r="Q99" s="16">
        <f>(H99-F99)*1</f>
        <v>10571464.4375</v>
      </c>
      <c r="R99" s="17">
        <f>MEDIAN(O99:Q99)</f>
        <v>10571464.4375</v>
      </c>
      <c r="S99" s="16" t="e">
        <f>(K99-E99)*1.23</f>
        <v>#VALUE!</v>
      </c>
      <c r="T99" s="16">
        <f>(L99-F99)*12.4</f>
        <v>24256420.425000001</v>
      </c>
      <c r="U99" s="16">
        <f>(J99-D99)*1</f>
        <v>-12778742.0625</v>
      </c>
      <c r="V99" s="42" t="e">
        <f>MEDIAN(S99:U99)</f>
        <v>#VALUE!</v>
      </c>
      <c r="W99" s="16">
        <f>LOG(R99,2)</f>
        <v>23.333671907571318</v>
      </c>
      <c r="X99" s="16" t="e">
        <f>LOG(V99,2)</f>
        <v>#VALUE!</v>
      </c>
      <c r="Y99" s="3" t="e">
        <f>V99/R99</f>
        <v>#VALUE!</v>
      </c>
      <c r="Z99" s="3" t="e">
        <f>LOG(Y99,2)</f>
        <v>#VALUE!</v>
      </c>
      <c r="AA99" s="3" t="e">
        <f>TTEST(O99:Q99,S99:U99,2,1)</f>
        <v>#VALUE!</v>
      </c>
      <c r="AB99" s="3" t="e">
        <f>-LOG(AA99)</f>
        <v>#VALUE!</v>
      </c>
      <c r="AC99" s="16" t="s">
        <v>655</v>
      </c>
      <c r="AD99" s="16" t="s">
        <v>395</v>
      </c>
      <c r="AE99" s="16" t="s">
        <v>51</v>
      </c>
      <c r="AF99" s="16" t="s">
        <v>656</v>
      </c>
      <c r="AG99" s="15" t="s">
        <v>82</v>
      </c>
    </row>
    <row r="100" spans="1:33" x14ac:dyDescent="0.5">
      <c r="A100" s="16" t="s">
        <v>1861</v>
      </c>
      <c r="B100" s="16" t="s">
        <v>1862</v>
      </c>
      <c r="C100" s="16" t="s">
        <v>1863</v>
      </c>
      <c r="D100" s="16">
        <v>6957461.9375</v>
      </c>
      <c r="E100" s="16">
        <v>3808463</v>
      </c>
      <c r="F100" s="16">
        <v>1660504.125</v>
      </c>
      <c r="G100" s="16">
        <v>28366423</v>
      </c>
      <c r="H100" s="16">
        <v>36270083</v>
      </c>
      <c r="I100" s="16">
        <v>41579396.5</v>
      </c>
      <c r="J100" s="16">
        <v>43588028.5</v>
      </c>
      <c r="K100" s="16">
        <v>25339809.75</v>
      </c>
      <c r="L100" s="16">
        <v>3657959.75</v>
      </c>
      <c r="M100" s="16">
        <v>559</v>
      </c>
      <c r="N100" s="16">
        <v>63.2</v>
      </c>
      <c r="O100" s="16">
        <f>(I100-F100)*3.72</f>
        <v>148498279.63500002</v>
      </c>
      <c r="P100" s="16">
        <f>(G100-D100)*5.89</f>
        <v>126098780.658125</v>
      </c>
      <c r="Q100" s="16">
        <f>(H100-F100)*1</f>
        <v>34609578.875</v>
      </c>
      <c r="R100" s="17">
        <f>MEDIAN(O100:Q100)</f>
        <v>126098780.658125</v>
      </c>
      <c r="S100" s="16">
        <f>(K100-E100)*1.23</f>
        <v>26483556.502500001</v>
      </c>
      <c r="T100" s="16">
        <f>(L100-F100)*12.4</f>
        <v>24768449.75</v>
      </c>
      <c r="U100" s="16">
        <f>(J100-D100)*1</f>
        <v>36630566.5625</v>
      </c>
      <c r="V100" s="42">
        <f>MEDIAN(S100:U100)</f>
        <v>26483556.502500001</v>
      </c>
      <c r="W100" s="16">
        <f>LOG(R100,2)</f>
        <v>26.909979084352813</v>
      </c>
      <c r="X100" s="16">
        <f>LOG(V100,2)</f>
        <v>24.658593540283565</v>
      </c>
      <c r="Y100" s="3">
        <f>V100/R100</f>
        <v>0.21002230445273992</v>
      </c>
      <c r="Z100" s="3">
        <f>LOG(Y100,2)</f>
        <v>-2.2513855440692447</v>
      </c>
      <c r="AA100" s="3">
        <f>TTEST(O100:Q100,S100:U100,2,1)</f>
        <v>0.19440474758654225</v>
      </c>
      <c r="AB100" s="3">
        <f>-LOG(AA100)</f>
        <v>0.71129313331169342</v>
      </c>
      <c r="AC100" s="16" t="s">
        <v>447</v>
      </c>
      <c r="AD100" s="16" t="s">
        <v>1864</v>
      </c>
      <c r="AE100" s="16" t="s">
        <v>44</v>
      </c>
      <c r="AF100" s="16" t="s">
        <v>1865</v>
      </c>
      <c r="AG100" s="15" t="s">
        <v>101</v>
      </c>
    </row>
    <row r="101" spans="1:33" x14ac:dyDescent="0.5">
      <c r="A101" s="16" t="s">
        <v>1359</v>
      </c>
      <c r="B101" s="16" t="s">
        <v>1360</v>
      </c>
      <c r="C101" s="16" t="s">
        <v>1361</v>
      </c>
      <c r="D101" s="16">
        <v>6363250.375</v>
      </c>
      <c r="E101" s="16">
        <v>2673970.25</v>
      </c>
      <c r="F101" s="16">
        <v>13321331.1875</v>
      </c>
      <c r="G101" s="16">
        <v>23604965</v>
      </c>
      <c r="H101" s="16">
        <v>21219536</v>
      </c>
      <c r="I101" s="16">
        <v>9434170.625</v>
      </c>
      <c r="J101" s="16">
        <v>16489564.875</v>
      </c>
      <c r="K101" s="16">
        <v>6047210.375</v>
      </c>
      <c r="L101" s="16">
        <v>3693964.25</v>
      </c>
      <c r="M101" s="16">
        <v>355</v>
      </c>
      <c r="N101" s="16">
        <v>38.4</v>
      </c>
      <c r="O101" s="16">
        <f>(I101-F101)*3.72</f>
        <v>-14460237.2925</v>
      </c>
      <c r="P101" s="16">
        <f>(G101-D101)*5.89</f>
        <v>101553699.14125</v>
      </c>
      <c r="Q101" s="16">
        <f>(H101-F101)*1</f>
        <v>7898204.8125</v>
      </c>
      <c r="R101" s="17">
        <f>MEDIAN(O101:Q101)</f>
        <v>7898204.8125</v>
      </c>
      <c r="S101" s="16">
        <f>(K101-E101)*1.23</f>
        <v>4149085.3537499998</v>
      </c>
      <c r="T101" s="16">
        <f>(L101-F101)*12.4</f>
        <v>-119379350.02500001</v>
      </c>
      <c r="U101" s="16">
        <f>(J101-D101)*1</f>
        <v>10126314.5</v>
      </c>
      <c r="V101" s="42">
        <f>MEDIAN(S101:U101)</f>
        <v>4149085.3537499998</v>
      </c>
      <c r="W101" s="16">
        <f>LOG(R101,2)</f>
        <v>22.913093348890843</v>
      </c>
      <c r="X101" s="16">
        <f>LOG(V101,2)</f>
        <v>21.984361905532353</v>
      </c>
      <c r="Y101" s="3">
        <f>V101/R101</f>
        <v>0.52532005085301148</v>
      </c>
      <c r="Z101" s="3">
        <f>LOG(Y101,2)</f>
        <v>-0.92873144335849289</v>
      </c>
      <c r="AA101" s="3">
        <f>TTEST(O101:Q101,S101:U101,2,1)</f>
        <v>0.47897428595240699</v>
      </c>
      <c r="AB101" s="3">
        <f>-LOG(AA101)</f>
        <v>0.31968780134271885</v>
      </c>
      <c r="AC101" s="16" t="s">
        <v>1362</v>
      </c>
      <c r="AD101" s="16" t="s">
        <v>72</v>
      </c>
      <c r="AE101" s="16" t="s">
        <v>60</v>
      </c>
      <c r="AF101" s="16" t="s">
        <v>366</v>
      </c>
      <c r="AG101" s="15" t="s">
        <v>45</v>
      </c>
    </row>
    <row r="102" spans="1:33" x14ac:dyDescent="0.5">
      <c r="A102" s="16" t="s">
        <v>1584</v>
      </c>
      <c r="B102" s="16" t="s">
        <v>1585</v>
      </c>
      <c r="C102" s="16" t="s">
        <v>1586</v>
      </c>
      <c r="D102" s="16">
        <v>817339.46875</v>
      </c>
      <c r="E102" s="16" t="s">
        <v>3040</v>
      </c>
      <c r="F102" s="16" t="s">
        <v>3040</v>
      </c>
      <c r="G102" s="16">
        <v>12417262.75</v>
      </c>
      <c r="H102" s="16">
        <v>8624729.25</v>
      </c>
      <c r="I102" s="16">
        <v>12771197.25</v>
      </c>
      <c r="J102" s="16">
        <v>10010458.5</v>
      </c>
      <c r="K102" s="16">
        <v>10242124.25</v>
      </c>
      <c r="L102" s="16">
        <v>3750962.65625</v>
      </c>
      <c r="M102" s="16">
        <v>245</v>
      </c>
      <c r="N102" s="16">
        <v>27.6</v>
      </c>
      <c r="O102" s="16" t="e">
        <f>(I102-F102)*3.72</f>
        <v>#VALUE!</v>
      </c>
      <c r="P102" s="16">
        <f>(G102-D102)*5.89</f>
        <v>68323548.126562491</v>
      </c>
      <c r="Q102" s="16" t="e">
        <f>(H102-F102)*1</f>
        <v>#VALUE!</v>
      </c>
      <c r="R102" s="17" t="e">
        <f>MEDIAN(O102:Q102)</f>
        <v>#VALUE!</v>
      </c>
      <c r="S102" s="16" t="e">
        <f>(K102-E102)*1.23</f>
        <v>#VALUE!</v>
      </c>
      <c r="T102" s="16" t="e">
        <f>(L102-F102)*12.4</f>
        <v>#VALUE!</v>
      </c>
      <c r="U102" s="16">
        <f>(J102-D102)*1</f>
        <v>9193119.03125</v>
      </c>
      <c r="V102" s="42" t="e">
        <f>MEDIAN(S102:U102)</f>
        <v>#VALUE!</v>
      </c>
      <c r="W102" s="16" t="e">
        <f>LOG(R102,2)</f>
        <v>#VALUE!</v>
      </c>
      <c r="X102" s="16" t="e">
        <f>LOG(V102,2)</f>
        <v>#VALUE!</v>
      </c>
      <c r="Y102" s="3" t="e">
        <f>V102/R102</f>
        <v>#VALUE!</v>
      </c>
      <c r="Z102" s="3" t="e">
        <f>LOG(Y102,2)</f>
        <v>#VALUE!</v>
      </c>
      <c r="AA102" s="3" t="e">
        <f>TTEST(O102:Q102,S102:U102,2,1)</f>
        <v>#VALUE!</v>
      </c>
      <c r="AB102" s="3" t="e">
        <f>-LOG(AA102)</f>
        <v>#VALUE!</v>
      </c>
      <c r="AC102" s="16" t="s">
        <v>205</v>
      </c>
      <c r="AD102" s="16" t="s">
        <v>1587</v>
      </c>
      <c r="AE102" s="16" t="s">
        <v>44</v>
      </c>
      <c r="AF102" s="16" t="s">
        <v>44</v>
      </c>
      <c r="AG102" s="15" t="s">
        <v>82</v>
      </c>
    </row>
    <row r="103" spans="1:33" x14ac:dyDescent="0.5">
      <c r="A103" s="16" t="s">
        <v>2363</v>
      </c>
      <c r="B103" s="16" t="s">
        <v>2364</v>
      </c>
      <c r="C103" s="16" t="s">
        <v>2365</v>
      </c>
      <c r="D103" s="16">
        <v>2765032.5</v>
      </c>
      <c r="E103" s="16">
        <v>4748216.5</v>
      </c>
      <c r="F103" s="16">
        <v>2099904</v>
      </c>
      <c r="G103" s="16">
        <v>9937027</v>
      </c>
      <c r="H103" s="16">
        <v>8879950</v>
      </c>
      <c r="I103" s="16">
        <v>4808314.5</v>
      </c>
      <c r="J103" s="16">
        <v>2743096.75</v>
      </c>
      <c r="K103" s="16">
        <v>5248647</v>
      </c>
      <c r="L103" s="16">
        <v>3751215.75</v>
      </c>
      <c r="M103" s="16">
        <v>894</v>
      </c>
      <c r="N103" s="16">
        <v>95.3</v>
      </c>
      <c r="O103" s="16">
        <f>(I103-F103)*3.72</f>
        <v>10075287.060000001</v>
      </c>
      <c r="P103" s="16">
        <f>(G103-D103)*5.89</f>
        <v>42243047.604999997</v>
      </c>
      <c r="Q103" s="16">
        <f>(H103-F103)*1</f>
        <v>6780046</v>
      </c>
      <c r="R103" s="17">
        <f>MEDIAN(O103:Q103)</f>
        <v>10075287.060000001</v>
      </c>
      <c r="S103" s="16">
        <f>(K103-E103)*1.23</f>
        <v>615529.51500000001</v>
      </c>
      <c r="T103" s="16">
        <f>(L103-F103)*12.4</f>
        <v>20476265.699999999</v>
      </c>
      <c r="U103" s="16">
        <f>(J103-D103)*1</f>
        <v>-21935.75</v>
      </c>
      <c r="V103" s="42">
        <f>MEDIAN(S103:U103)</f>
        <v>615529.51500000001</v>
      </c>
      <c r="W103" s="16">
        <f>LOG(R103,2)</f>
        <v>23.264317608090206</v>
      </c>
      <c r="X103" s="16">
        <f>LOG(V103,2)</f>
        <v>19.231468510875576</v>
      </c>
      <c r="Y103" s="3">
        <f>V103/R103</f>
        <v>6.1093000262366713E-2</v>
      </c>
      <c r="Z103" s="3">
        <f>LOG(Y103,2)</f>
        <v>-4.0328490972146254</v>
      </c>
      <c r="AA103" s="3">
        <f>TTEST(O103:Q103,S103:U103,2,1)</f>
        <v>0.11070613655417327</v>
      </c>
      <c r="AB103" s="3">
        <f>-LOG(AA103)</f>
        <v>0.95582830506752681</v>
      </c>
      <c r="AC103" s="16" t="s">
        <v>890</v>
      </c>
      <c r="AD103" s="16" t="s">
        <v>927</v>
      </c>
      <c r="AE103" s="16" t="s">
        <v>43</v>
      </c>
      <c r="AF103" s="16" t="s">
        <v>44</v>
      </c>
      <c r="AG103" s="15" t="s">
        <v>158</v>
      </c>
    </row>
    <row r="104" spans="1:33" x14ac:dyDescent="0.5">
      <c r="A104" s="16" t="s">
        <v>2603</v>
      </c>
      <c r="B104" s="16" t="s">
        <v>2604</v>
      </c>
      <c r="C104" s="16" t="s">
        <v>2605</v>
      </c>
      <c r="D104" s="16">
        <v>861561.4375</v>
      </c>
      <c r="E104" s="16">
        <v>1669113.5</v>
      </c>
      <c r="F104" s="16" t="s">
        <v>3040</v>
      </c>
      <c r="G104" s="16" t="s">
        <v>3040</v>
      </c>
      <c r="H104" s="16">
        <v>3644057.75</v>
      </c>
      <c r="I104" s="16">
        <v>1525444.5</v>
      </c>
      <c r="J104" s="16">
        <v>3218257.75</v>
      </c>
      <c r="K104" s="16">
        <v>1554725.125</v>
      </c>
      <c r="L104" s="16">
        <v>3777402.75</v>
      </c>
      <c r="M104" s="16">
        <v>504</v>
      </c>
      <c r="N104" s="16">
        <v>56</v>
      </c>
      <c r="O104" s="16" t="e">
        <f>(I104-F104)*3.72</f>
        <v>#VALUE!</v>
      </c>
      <c r="P104" s="16" t="e">
        <f>(G104-D104)*5.89</f>
        <v>#VALUE!</v>
      </c>
      <c r="Q104" s="16" t="e">
        <f>(H104-F104)*1</f>
        <v>#VALUE!</v>
      </c>
      <c r="R104" s="17" t="e">
        <f>MEDIAN(O104:Q104)</f>
        <v>#VALUE!</v>
      </c>
      <c r="S104" s="16">
        <f>(K104-E104)*1.23</f>
        <v>-140697.70124999998</v>
      </c>
      <c r="T104" s="16" t="e">
        <f>(L104-F104)*12.4</f>
        <v>#VALUE!</v>
      </c>
      <c r="U104" s="16">
        <f>(J104-D104)*1</f>
        <v>2356696.3125</v>
      </c>
      <c r="V104" s="42" t="e">
        <f>MEDIAN(S104:U104)</f>
        <v>#VALUE!</v>
      </c>
      <c r="W104" s="16" t="e">
        <f>LOG(R104,2)</f>
        <v>#VALUE!</v>
      </c>
      <c r="X104" s="16" t="e">
        <f>LOG(V104,2)</f>
        <v>#VALUE!</v>
      </c>
      <c r="Y104" s="3" t="e">
        <f>V104/R104</f>
        <v>#VALUE!</v>
      </c>
      <c r="Z104" s="3" t="e">
        <f>LOG(Y104,2)</f>
        <v>#VALUE!</v>
      </c>
      <c r="AA104" s="3" t="e">
        <f>TTEST(O104:Q104,S104:U104,2,1)</f>
        <v>#VALUE!</v>
      </c>
      <c r="AB104" s="3" t="e">
        <f>-LOG(AA104)</f>
        <v>#VALUE!</v>
      </c>
      <c r="AC104" s="16" t="s">
        <v>983</v>
      </c>
      <c r="AD104" s="16" t="s">
        <v>1919</v>
      </c>
      <c r="AE104" s="16" t="s">
        <v>60</v>
      </c>
      <c r="AF104" s="16" t="s">
        <v>2606</v>
      </c>
      <c r="AG104" s="15" t="s">
        <v>2607</v>
      </c>
    </row>
    <row r="105" spans="1:33" x14ac:dyDescent="0.5">
      <c r="A105" s="16" t="s">
        <v>1891</v>
      </c>
      <c r="B105" s="16" t="s">
        <v>1892</v>
      </c>
      <c r="C105" s="16" t="s">
        <v>1893</v>
      </c>
      <c r="D105" s="16">
        <v>9624788.625</v>
      </c>
      <c r="E105" s="16">
        <v>3974607.75</v>
      </c>
      <c r="F105" s="16">
        <v>3127672.375</v>
      </c>
      <c r="G105" s="16">
        <v>23015081</v>
      </c>
      <c r="H105" s="16">
        <v>14460135</v>
      </c>
      <c r="I105" s="16">
        <v>14116420.75</v>
      </c>
      <c r="J105" s="16">
        <v>12770090.5</v>
      </c>
      <c r="K105" s="16">
        <v>15634651</v>
      </c>
      <c r="L105" s="16">
        <v>3796959.5</v>
      </c>
      <c r="M105" s="16">
        <v>246</v>
      </c>
      <c r="N105" s="16">
        <v>29.1</v>
      </c>
      <c r="O105" s="16">
        <f>(I105-F105)*3.72</f>
        <v>40878143.955000006</v>
      </c>
      <c r="P105" s="16">
        <f>(G105-D105)*5.89</f>
        <v>78868822.08874999</v>
      </c>
      <c r="Q105" s="16">
        <f>(H105-F105)*1</f>
        <v>11332462.625</v>
      </c>
      <c r="R105" s="17">
        <f>MEDIAN(O105:Q105)</f>
        <v>40878143.955000006</v>
      </c>
      <c r="S105" s="16">
        <f>(K105-E105)*1.23</f>
        <v>14341853.1975</v>
      </c>
      <c r="T105" s="16">
        <f>(L105-F105)*12.4</f>
        <v>8299160.3500000006</v>
      </c>
      <c r="U105" s="16">
        <f>(J105-D105)*1</f>
        <v>3145301.875</v>
      </c>
      <c r="V105" s="42">
        <f>MEDIAN(S105:U105)</f>
        <v>8299160.3500000006</v>
      </c>
      <c r="W105" s="16">
        <f>LOG(R105,2)</f>
        <v>25.284826357363144</v>
      </c>
      <c r="X105" s="16">
        <f>LOG(V105,2)</f>
        <v>22.984533951546705</v>
      </c>
      <c r="Y105" s="3">
        <f>V105/R105</f>
        <v>0.20302194637643009</v>
      </c>
      <c r="Z105" s="3">
        <f>LOG(Y105,2)</f>
        <v>-2.3002924058164411</v>
      </c>
      <c r="AA105" s="3">
        <f>TTEST(O105:Q105,S105:U105,2,1)</f>
        <v>0.19840125692162924</v>
      </c>
      <c r="AB105" s="3">
        <f>-LOG(AA105)</f>
        <v>0.70245558080886317</v>
      </c>
      <c r="AC105" s="16" t="s">
        <v>131</v>
      </c>
      <c r="AD105" s="16" t="s">
        <v>1600</v>
      </c>
      <c r="AE105" s="16" t="s">
        <v>60</v>
      </c>
      <c r="AF105" s="16" t="s">
        <v>1894</v>
      </c>
      <c r="AG105" s="15" t="s">
        <v>242</v>
      </c>
    </row>
    <row r="106" spans="1:33" x14ac:dyDescent="0.5">
      <c r="A106" s="16" t="s">
        <v>1972</v>
      </c>
      <c r="B106" s="16" t="s">
        <v>1973</v>
      </c>
      <c r="C106" s="16" t="s">
        <v>1974</v>
      </c>
      <c r="D106" s="16" t="s">
        <v>3040</v>
      </c>
      <c r="E106" s="16">
        <v>2494524.5</v>
      </c>
      <c r="F106" s="16">
        <v>5532316</v>
      </c>
      <c r="G106" s="16">
        <v>1775191.625</v>
      </c>
      <c r="H106" s="16">
        <v>2883677.25</v>
      </c>
      <c r="I106" s="16">
        <v>8634301</v>
      </c>
      <c r="J106" s="16">
        <v>3898309</v>
      </c>
      <c r="K106" s="16">
        <v>4069008.25</v>
      </c>
      <c r="L106" s="16">
        <v>3799721.25</v>
      </c>
      <c r="M106" s="16">
        <v>284</v>
      </c>
      <c r="N106" s="16">
        <v>32.799999999999997</v>
      </c>
      <c r="O106" s="16">
        <f>(I106-F106)*3.72</f>
        <v>11539384.200000001</v>
      </c>
      <c r="P106" s="16" t="e">
        <f>(G106-D106)*5.89</f>
        <v>#VALUE!</v>
      </c>
      <c r="Q106" s="16">
        <f>(H106-F106)*1</f>
        <v>-2648638.75</v>
      </c>
      <c r="R106" s="17" t="e">
        <f>MEDIAN(O106:Q106)</f>
        <v>#VALUE!</v>
      </c>
      <c r="S106" s="16">
        <f>(K106-E106)*1.23</f>
        <v>1936615.0125</v>
      </c>
      <c r="T106" s="16">
        <f>(L106-F106)*12.4</f>
        <v>-21484174.900000002</v>
      </c>
      <c r="U106" s="16" t="e">
        <f>(J106-D106)*1</f>
        <v>#VALUE!</v>
      </c>
      <c r="V106" s="42" t="e">
        <f>MEDIAN(S106:U106)</f>
        <v>#VALUE!</v>
      </c>
      <c r="W106" s="16" t="e">
        <f>LOG(R106,2)</f>
        <v>#VALUE!</v>
      </c>
      <c r="X106" s="16" t="e">
        <f>LOG(V106,2)</f>
        <v>#VALUE!</v>
      </c>
      <c r="Y106" s="3" t="e">
        <f>V106/R106</f>
        <v>#VALUE!</v>
      </c>
      <c r="Z106" s="3" t="e">
        <f>LOG(Y106,2)</f>
        <v>#VALUE!</v>
      </c>
      <c r="AA106" s="3" t="e">
        <f>TTEST(O106:Q106,S106:U106,2,1)</f>
        <v>#VALUE!</v>
      </c>
      <c r="AB106" s="3" t="e">
        <f>-LOG(AA106)</f>
        <v>#VALUE!</v>
      </c>
      <c r="AC106" s="16" t="s">
        <v>105</v>
      </c>
      <c r="AD106" s="16" t="s">
        <v>1975</v>
      </c>
      <c r="AE106" s="16" t="s">
        <v>80</v>
      </c>
      <c r="AF106" s="16" t="s">
        <v>1976</v>
      </c>
      <c r="AG106" s="15" t="s">
        <v>485</v>
      </c>
    </row>
    <row r="107" spans="1:33" x14ac:dyDescent="0.5">
      <c r="A107" s="16" t="s">
        <v>89</v>
      </c>
      <c r="B107" s="16" t="s">
        <v>90</v>
      </c>
      <c r="C107" s="16" t="s">
        <v>91</v>
      </c>
      <c r="D107" s="16">
        <v>3619370.875</v>
      </c>
      <c r="E107" s="16">
        <v>5890554.125</v>
      </c>
      <c r="F107" s="16">
        <v>463696.84375</v>
      </c>
      <c r="G107" s="16">
        <v>25288390</v>
      </c>
      <c r="H107" s="16">
        <v>27963291.5</v>
      </c>
      <c r="I107" s="16">
        <v>8484565.875</v>
      </c>
      <c r="J107" s="16">
        <v>18130163.5</v>
      </c>
      <c r="K107" s="16">
        <v>16043244.5</v>
      </c>
      <c r="L107" s="16">
        <v>3845748.5</v>
      </c>
      <c r="M107" s="16">
        <v>192</v>
      </c>
      <c r="N107" s="16">
        <v>21.9</v>
      </c>
      <c r="O107" s="16">
        <f>(I107-F107)*3.72</f>
        <v>29837632.796250001</v>
      </c>
      <c r="P107" s="16">
        <f>(G107-D107)*5.89</f>
        <v>127630522.64624999</v>
      </c>
      <c r="Q107" s="16">
        <f>(H107-F107)*1</f>
        <v>27499594.65625</v>
      </c>
      <c r="R107" s="17">
        <f>MEDIAN(O107:Q107)</f>
        <v>29837632.796250001</v>
      </c>
      <c r="S107" s="16">
        <f>(K107-E107)*1.23</f>
        <v>12487809.161249999</v>
      </c>
      <c r="T107" s="16">
        <f>(L107-F107)*12.4</f>
        <v>41937440.537500001</v>
      </c>
      <c r="U107" s="16">
        <f>(J107-D107)*1</f>
        <v>14510792.625</v>
      </c>
      <c r="V107" s="42">
        <f>MEDIAN(S107:U107)</f>
        <v>14510792.625</v>
      </c>
      <c r="W107" s="16">
        <f>LOG(R107,2)</f>
        <v>24.830629746434049</v>
      </c>
      <c r="X107" s="16">
        <f>LOG(V107,2)</f>
        <v>23.790622990296068</v>
      </c>
      <c r="Y107" s="3">
        <f>V107/R107</f>
        <v>0.48632519624089343</v>
      </c>
      <c r="Z107" s="3">
        <f>LOG(Y107,2)</f>
        <v>-1.0400067561379771</v>
      </c>
      <c r="AA107" s="3">
        <f>TTEST(O107:Q107,S107:U107,2,1)</f>
        <v>0.24210975024425196</v>
      </c>
      <c r="AB107" s="3">
        <f>-LOG(AA107)</f>
        <v>0.61598772029800586</v>
      </c>
      <c r="AC107" s="16" t="s">
        <v>92</v>
      </c>
      <c r="AD107" s="16" t="s">
        <v>93</v>
      </c>
      <c r="AE107" s="16" t="s">
        <v>60</v>
      </c>
      <c r="AF107" s="16" t="s">
        <v>61</v>
      </c>
      <c r="AG107" s="15" t="s">
        <v>62</v>
      </c>
    </row>
    <row r="108" spans="1:33" x14ac:dyDescent="0.5">
      <c r="A108" s="16" t="s">
        <v>1709</v>
      </c>
      <c r="B108" s="16" t="s">
        <v>1710</v>
      </c>
      <c r="C108" s="16" t="s">
        <v>1711</v>
      </c>
      <c r="D108" s="16">
        <v>2842409.75</v>
      </c>
      <c r="E108" s="16">
        <v>408401.625</v>
      </c>
      <c r="F108" s="16">
        <v>576844.0625</v>
      </c>
      <c r="G108" s="16">
        <v>7638222.125</v>
      </c>
      <c r="H108" s="16">
        <v>6371028.75</v>
      </c>
      <c r="I108" s="16">
        <v>10646286.5</v>
      </c>
      <c r="J108" s="16">
        <v>7197282.75</v>
      </c>
      <c r="K108" s="16">
        <v>5942091.5</v>
      </c>
      <c r="L108" s="16">
        <v>3853620.5625</v>
      </c>
      <c r="M108" s="16">
        <v>389</v>
      </c>
      <c r="N108" s="16">
        <v>44.1</v>
      </c>
      <c r="O108" s="16">
        <f>(I108-F108)*3.72</f>
        <v>37458325.8675</v>
      </c>
      <c r="P108" s="16">
        <f>(G108-D108)*5.89</f>
        <v>28247334.888749998</v>
      </c>
      <c r="Q108" s="16">
        <f>(H108-F108)*1</f>
        <v>5794184.6875</v>
      </c>
      <c r="R108" s="17">
        <f>MEDIAN(O108:Q108)</f>
        <v>28247334.888749998</v>
      </c>
      <c r="S108" s="16">
        <f>(K108-E108)*1.23</f>
        <v>6806438.5462499997</v>
      </c>
      <c r="T108" s="16">
        <f>(L108-F108)*12.4</f>
        <v>40632028.600000001</v>
      </c>
      <c r="U108" s="16">
        <f>(J108-D108)*1</f>
        <v>4354873</v>
      </c>
      <c r="V108" s="42">
        <f>MEDIAN(S108:U108)</f>
        <v>6806438.5462499997</v>
      </c>
      <c r="W108" s="16">
        <f>LOG(R108,2)</f>
        <v>24.751611421149573</v>
      </c>
      <c r="X108" s="16">
        <f>LOG(V108,2)</f>
        <v>22.69846867803486</v>
      </c>
      <c r="Y108" s="3">
        <f>V108/R108</f>
        <v>0.2409586098319238</v>
      </c>
      <c r="Z108" s="3">
        <f>LOG(Y108,2)</f>
        <v>-2.0531427431147136</v>
      </c>
      <c r="AA108" s="3">
        <f>TTEST(O108:Q108,S108:U108,2,1)</f>
        <v>0.65616995764228636</v>
      </c>
      <c r="AB108" s="3">
        <f>-LOG(AA108)</f>
        <v>0.18298365741363118</v>
      </c>
      <c r="AC108" s="16" t="s">
        <v>890</v>
      </c>
      <c r="AD108" s="16" t="s">
        <v>72</v>
      </c>
      <c r="AE108" s="16" t="s">
        <v>51</v>
      </c>
      <c r="AF108" s="16" t="s">
        <v>1119</v>
      </c>
      <c r="AG108" s="15" t="s">
        <v>62</v>
      </c>
    </row>
    <row r="109" spans="1:33" x14ac:dyDescent="0.5">
      <c r="A109" s="16" t="s">
        <v>1565</v>
      </c>
      <c r="B109" s="16" t="s">
        <v>1566</v>
      </c>
      <c r="C109" s="16" t="s">
        <v>1567</v>
      </c>
      <c r="D109" s="16" t="s">
        <v>3040</v>
      </c>
      <c r="E109" s="16" t="s">
        <v>3040</v>
      </c>
      <c r="F109" s="16">
        <v>1665077.5</v>
      </c>
      <c r="G109" s="16">
        <v>8195996.75</v>
      </c>
      <c r="H109" s="16" t="s">
        <v>3040</v>
      </c>
      <c r="I109" s="16">
        <v>7210390.5</v>
      </c>
      <c r="J109" s="16">
        <v>5581457.75</v>
      </c>
      <c r="K109" s="16" t="s">
        <v>3040</v>
      </c>
      <c r="L109" s="16">
        <v>3857711.375</v>
      </c>
      <c r="M109" s="16">
        <v>390</v>
      </c>
      <c r="N109" s="16">
        <v>43.5</v>
      </c>
      <c r="O109" s="16">
        <f>(I109-F109)*3.72</f>
        <v>20628564.359999999</v>
      </c>
      <c r="P109" s="16" t="e">
        <f>(G109-D109)*5.89</f>
        <v>#VALUE!</v>
      </c>
      <c r="Q109" s="16" t="e">
        <f>(H109-F109)*1</f>
        <v>#VALUE!</v>
      </c>
      <c r="R109" s="17" t="e">
        <f>MEDIAN(O109:Q109)</f>
        <v>#VALUE!</v>
      </c>
      <c r="S109" s="16" t="e">
        <f>(K109-E109)*1.23</f>
        <v>#VALUE!</v>
      </c>
      <c r="T109" s="16">
        <f>(L109-F109)*12.4</f>
        <v>27188660.050000001</v>
      </c>
      <c r="U109" s="16" t="e">
        <f>(J109-D109)*1</f>
        <v>#VALUE!</v>
      </c>
      <c r="V109" s="42" t="e">
        <f>MEDIAN(S109:U109)</f>
        <v>#VALUE!</v>
      </c>
      <c r="W109" s="16" t="e">
        <f>LOG(R109,2)</f>
        <v>#VALUE!</v>
      </c>
      <c r="X109" s="16" t="e">
        <f>LOG(V109,2)</f>
        <v>#VALUE!</v>
      </c>
      <c r="Y109" s="3" t="e">
        <f>V109/R109</f>
        <v>#VALUE!</v>
      </c>
      <c r="Z109" s="3" t="e">
        <f>LOG(Y109,2)</f>
        <v>#VALUE!</v>
      </c>
      <c r="AA109" s="3" t="e">
        <f>TTEST(O109:Q109,S109:U109,2,1)</f>
        <v>#VALUE!</v>
      </c>
      <c r="AB109" s="3" t="e">
        <f>-LOG(AA109)</f>
        <v>#VALUE!</v>
      </c>
      <c r="AC109" s="16" t="s">
        <v>310</v>
      </c>
      <c r="AD109" s="16" t="s">
        <v>551</v>
      </c>
      <c r="AE109" s="16" t="s">
        <v>60</v>
      </c>
      <c r="AF109" s="16" t="s">
        <v>1568</v>
      </c>
      <c r="AG109" s="15" t="s">
        <v>242</v>
      </c>
    </row>
    <row r="110" spans="1:33" x14ac:dyDescent="0.5">
      <c r="A110" s="16" t="s">
        <v>587</v>
      </c>
      <c r="B110" s="16" t="s">
        <v>588</v>
      </c>
      <c r="C110" s="16" t="s">
        <v>589</v>
      </c>
      <c r="D110" s="16">
        <v>3088942</v>
      </c>
      <c r="E110" s="16">
        <v>4054689.25</v>
      </c>
      <c r="F110" s="16">
        <v>2563740.25</v>
      </c>
      <c r="G110" s="16">
        <v>5198257</v>
      </c>
      <c r="H110" s="16">
        <v>7108168</v>
      </c>
      <c r="I110" s="16">
        <v>5797941.5</v>
      </c>
      <c r="J110" s="16">
        <v>4678261</v>
      </c>
      <c r="K110" s="16">
        <v>7386314.5</v>
      </c>
      <c r="L110" s="16">
        <v>3875365</v>
      </c>
      <c r="M110" s="16">
        <v>136</v>
      </c>
      <c r="N110" s="16">
        <v>14.6</v>
      </c>
      <c r="O110" s="16">
        <f>(I110-F110)*3.72</f>
        <v>12031228.65</v>
      </c>
      <c r="P110" s="16">
        <f>(G110-D110)*5.89</f>
        <v>12423865.35</v>
      </c>
      <c r="Q110" s="16">
        <f>(H110-F110)*1</f>
        <v>4544427.75</v>
      </c>
      <c r="R110" s="17">
        <f>MEDIAN(O110:Q110)</f>
        <v>12031228.65</v>
      </c>
      <c r="S110" s="16">
        <f>(K110-E110)*1.23</f>
        <v>4097899.0575000001</v>
      </c>
      <c r="T110" s="16">
        <f>(L110-F110)*12.4</f>
        <v>16264146.9</v>
      </c>
      <c r="U110" s="16">
        <f>(J110-D110)*1</f>
        <v>1589319</v>
      </c>
      <c r="V110" s="42">
        <f>MEDIAN(S110:U110)</f>
        <v>4097899.0575000001</v>
      </c>
      <c r="W110" s="16">
        <f>LOG(R110,2)</f>
        <v>23.520280644776239</v>
      </c>
      <c r="X110" s="16">
        <f>LOG(V110,2)</f>
        <v>21.966453016572853</v>
      </c>
      <c r="Y110" s="3">
        <f>V110/R110</f>
        <v>0.34060520140642492</v>
      </c>
      <c r="Z110" s="3">
        <f>LOG(Y110,2)</f>
        <v>-1.5538276282033872</v>
      </c>
      <c r="AA110" s="3">
        <f>TTEST(O110:Q110,S110:U110,2,1)</f>
        <v>0.56226381291574445</v>
      </c>
      <c r="AB110" s="3">
        <f>-LOG(AA110)</f>
        <v>0.25005986661816354</v>
      </c>
      <c r="AC110" s="16" t="s">
        <v>258</v>
      </c>
      <c r="AD110" s="16" t="s">
        <v>144</v>
      </c>
      <c r="AE110" s="16" t="s">
        <v>60</v>
      </c>
      <c r="AF110" s="16" t="s">
        <v>590</v>
      </c>
      <c r="AG110" s="15" t="s">
        <v>62</v>
      </c>
    </row>
    <row r="111" spans="1:33" x14ac:dyDescent="0.5">
      <c r="A111" s="16" t="s">
        <v>351</v>
      </c>
      <c r="B111" s="16" t="s">
        <v>352</v>
      </c>
      <c r="C111" s="16" t="s">
        <v>353</v>
      </c>
      <c r="D111" s="16">
        <v>19764535.875</v>
      </c>
      <c r="E111" s="16">
        <v>2072319.375</v>
      </c>
      <c r="F111" s="16">
        <v>3092396.59375</v>
      </c>
      <c r="G111" s="16">
        <v>17360681.5</v>
      </c>
      <c r="H111" s="16">
        <v>7681682</v>
      </c>
      <c r="I111" s="16">
        <v>38087105.5</v>
      </c>
      <c r="J111" s="16">
        <v>14237781</v>
      </c>
      <c r="K111" s="16">
        <v>15646259.5</v>
      </c>
      <c r="L111" s="16">
        <v>3883721.625</v>
      </c>
      <c r="M111" s="16">
        <v>298</v>
      </c>
      <c r="N111" s="16">
        <v>33</v>
      </c>
      <c r="O111" s="16">
        <f>(I111-F111)*3.72</f>
        <v>130180317.13125001</v>
      </c>
      <c r="P111" s="16">
        <f>(G111-D111)*5.89</f>
        <v>-14158702.268749999</v>
      </c>
      <c r="Q111" s="16">
        <f>(H111-F111)*1</f>
        <v>4589285.40625</v>
      </c>
      <c r="R111" s="17">
        <f>MEDIAN(O111:Q111)</f>
        <v>4589285.40625</v>
      </c>
      <c r="S111" s="16">
        <f>(K111-E111)*1.23</f>
        <v>16695946.35375</v>
      </c>
      <c r="T111" s="16">
        <f>(L111-F111)*12.4</f>
        <v>9812430.3875000011</v>
      </c>
      <c r="U111" s="16">
        <f>(J111-D111)*1</f>
        <v>-5526754.875</v>
      </c>
      <c r="V111" s="42">
        <f>MEDIAN(S111:U111)</f>
        <v>9812430.3875000011</v>
      </c>
      <c r="W111" s="16">
        <f>LOG(R111,2)</f>
        <v>22.129838099625857</v>
      </c>
      <c r="X111" s="16">
        <f>LOG(V111,2)</f>
        <v>23.226179083314932</v>
      </c>
      <c r="Y111" s="3">
        <f>V111/R111</f>
        <v>2.1381172707491167</v>
      </c>
      <c r="Z111" s="3">
        <f>LOG(Y111,2)</f>
        <v>1.0963409836890772</v>
      </c>
      <c r="AA111" s="3">
        <f>TTEST(O111:Q111,S111:U111,2,1)</f>
        <v>0.50595540337447376</v>
      </c>
      <c r="AB111" s="3">
        <f>-LOG(AA111)</f>
        <v>0.29588776166205089</v>
      </c>
      <c r="AC111" s="16" t="s">
        <v>354</v>
      </c>
      <c r="AD111" s="16" t="s">
        <v>355</v>
      </c>
      <c r="AE111" s="16" t="s">
        <v>99</v>
      </c>
      <c r="AF111" s="16" t="s">
        <v>356</v>
      </c>
      <c r="AG111" s="15" t="s">
        <v>54</v>
      </c>
    </row>
    <row r="112" spans="1:33" x14ac:dyDescent="0.5">
      <c r="A112" s="16" t="s">
        <v>460</v>
      </c>
      <c r="B112" s="16" t="s">
        <v>461</v>
      </c>
      <c r="C112" s="16" t="s">
        <v>462</v>
      </c>
      <c r="D112" s="16">
        <v>4327921</v>
      </c>
      <c r="E112" s="16">
        <v>3938185.75</v>
      </c>
      <c r="F112" s="16">
        <v>2083907.75</v>
      </c>
      <c r="G112" s="16">
        <v>13700521</v>
      </c>
      <c r="H112" s="16">
        <v>10577636</v>
      </c>
      <c r="I112" s="16">
        <v>8024011.5</v>
      </c>
      <c r="J112" s="16">
        <v>12303425.25</v>
      </c>
      <c r="K112" s="16">
        <v>6100464</v>
      </c>
      <c r="L112" s="16">
        <v>3888881.25</v>
      </c>
      <c r="M112" s="16">
        <v>418</v>
      </c>
      <c r="N112" s="16">
        <v>47.3</v>
      </c>
      <c r="O112" s="16">
        <f>(I112-F112)*3.72</f>
        <v>22097185.950000003</v>
      </c>
      <c r="P112" s="16">
        <f>(G112-D112)*5.89</f>
        <v>55204614</v>
      </c>
      <c r="Q112" s="16">
        <f>(H112-F112)*1</f>
        <v>8493728.25</v>
      </c>
      <c r="R112" s="17">
        <f>MEDIAN(O112:Q112)</f>
        <v>22097185.950000003</v>
      </c>
      <c r="S112" s="16">
        <f>(K112-E112)*1.23</f>
        <v>2659602.2475000001</v>
      </c>
      <c r="T112" s="16">
        <f>(L112-F112)*12.4</f>
        <v>22381671.400000002</v>
      </c>
      <c r="U112" s="16">
        <f>(J112-D112)*1</f>
        <v>7975504.25</v>
      </c>
      <c r="V112" s="42">
        <f>MEDIAN(S112:U112)</f>
        <v>7975504.25</v>
      </c>
      <c r="W112" s="16">
        <f>LOG(R112,2)</f>
        <v>24.397359320051088</v>
      </c>
      <c r="X112" s="16">
        <f>LOG(V112,2)</f>
        <v>22.927144305252028</v>
      </c>
      <c r="Y112" s="3">
        <f>V112/R112</f>
        <v>0.36092850320608355</v>
      </c>
      <c r="Z112" s="3">
        <f>LOG(Y112,2)</f>
        <v>-1.4702150147990589</v>
      </c>
      <c r="AA112" s="3">
        <f>TTEST(O112:Q112,S112:U112,2,1)</f>
        <v>0.20126585475666525</v>
      </c>
      <c r="AB112" s="3">
        <f>-LOG(AA112)</f>
        <v>0.69622989798063561</v>
      </c>
      <c r="AC112" s="16" t="s">
        <v>463</v>
      </c>
      <c r="AD112" s="16" t="s">
        <v>72</v>
      </c>
      <c r="AE112" s="16" t="s">
        <v>51</v>
      </c>
      <c r="AF112" s="16" t="s">
        <v>448</v>
      </c>
      <c r="AG112" s="15" t="s">
        <v>62</v>
      </c>
    </row>
    <row r="113" spans="1:33" x14ac:dyDescent="0.5">
      <c r="A113" s="16" t="s">
        <v>985</v>
      </c>
      <c r="B113" s="16" t="s">
        <v>986</v>
      </c>
      <c r="C113" s="16" t="s">
        <v>987</v>
      </c>
      <c r="D113" s="16">
        <v>3593232.875</v>
      </c>
      <c r="E113" s="16">
        <v>942714.6875</v>
      </c>
      <c r="F113" s="16">
        <v>3300169.375</v>
      </c>
      <c r="G113" s="16">
        <v>6103202.25</v>
      </c>
      <c r="H113" s="16">
        <v>11746425</v>
      </c>
      <c r="I113" s="16">
        <v>7876474.75</v>
      </c>
      <c r="J113" s="16">
        <v>15076812.5</v>
      </c>
      <c r="K113" s="16">
        <v>6671132.5</v>
      </c>
      <c r="L113" s="16">
        <v>3901920.25</v>
      </c>
      <c r="M113" s="16">
        <v>739</v>
      </c>
      <c r="N113" s="16">
        <v>83.1</v>
      </c>
      <c r="O113" s="16">
        <f>(I113-F113)*3.72</f>
        <v>17023855.995000001</v>
      </c>
      <c r="P113" s="16">
        <f>(G113-D113)*5.89</f>
        <v>14783719.618749999</v>
      </c>
      <c r="Q113" s="16">
        <f>(H113-F113)*1</f>
        <v>8446255.625</v>
      </c>
      <c r="R113" s="17">
        <f>MEDIAN(O113:Q113)</f>
        <v>14783719.618749999</v>
      </c>
      <c r="S113" s="16">
        <f>(K113-E113)*1.23</f>
        <v>7045953.9093749998</v>
      </c>
      <c r="T113" s="16">
        <f>(L113-F113)*12.4</f>
        <v>7461710.8500000006</v>
      </c>
      <c r="U113" s="16">
        <f>(J113-D113)*1</f>
        <v>11483579.625</v>
      </c>
      <c r="V113" s="42">
        <f>MEDIAN(S113:U113)</f>
        <v>7461710.8500000006</v>
      </c>
      <c r="W113" s="16">
        <f>LOG(R113,2)</f>
        <v>23.817505964844734</v>
      </c>
      <c r="X113" s="16">
        <f>LOG(V113,2)</f>
        <v>22.831075024446221</v>
      </c>
      <c r="Y113" s="3">
        <f>V113/R113</f>
        <v>0.50472486237742298</v>
      </c>
      <c r="Z113" s="3">
        <f>LOG(Y113,2)</f>
        <v>-0.98643094039851198</v>
      </c>
      <c r="AA113" s="3">
        <f>TTEST(O113:Q113,S113:U113,2,1)</f>
        <v>0.35382457166905668</v>
      </c>
      <c r="AB113" s="3">
        <f>-LOG(AA113)</f>
        <v>0.45121201040387221</v>
      </c>
      <c r="AC113" s="16" t="s">
        <v>300</v>
      </c>
      <c r="AD113" s="16" t="s">
        <v>988</v>
      </c>
      <c r="AE113" s="16" t="s">
        <v>51</v>
      </c>
      <c r="AF113" s="16" t="s">
        <v>989</v>
      </c>
      <c r="AG113" s="15" t="s">
        <v>242</v>
      </c>
    </row>
    <row r="114" spans="1:33" x14ac:dyDescent="0.5">
      <c r="A114" s="16" t="s">
        <v>249</v>
      </c>
      <c r="B114" s="16" t="s">
        <v>250</v>
      </c>
      <c r="C114" s="16" t="s">
        <v>251</v>
      </c>
      <c r="D114" s="16">
        <v>2745783.75</v>
      </c>
      <c r="E114" s="16">
        <v>1772986.125</v>
      </c>
      <c r="F114" s="16">
        <v>1591600.625</v>
      </c>
      <c r="G114" s="16">
        <v>3282913</v>
      </c>
      <c r="H114" s="16">
        <v>4425281.5</v>
      </c>
      <c r="I114" s="16">
        <v>6754799</v>
      </c>
      <c r="J114" s="16">
        <v>6555541.5</v>
      </c>
      <c r="K114" s="16">
        <v>3883161</v>
      </c>
      <c r="L114" s="16">
        <v>3954022.75</v>
      </c>
      <c r="M114" s="16">
        <v>181</v>
      </c>
      <c r="N114" s="16">
        <v>20.7</v>
      </c>
      <c r="O114" s="16">
        <f>(I114-F114)*3.72</f>
        <v>19207097.955000002</v>
      </c>
      <c r="P114" s="16">
        <f>(G114-D114)*5.89</f>
        <v>3163691.2824999997</v>
      </c>
      <c r="Q114" s="16">
        <f>(H114-F114)*1</f>
        <v>2833680.875</v>
      </c>
      <c r="R114" s="17">
        <f>MEDIAN(O114:Q114)</f>
        <v>3163691.2824999997</v>
      </c>
      <c r="S114" s="16">
        <f>(K114-E114)*1.23</f>
        <v>2595515.0962499999</v>
      </c>
      <c r="T114" s="16">
        <f>(L114-F114)*12.4</f>
        <v>29294034.350000001</v>
      </c>
      <c r="U114" s="16">
        <f>(J114-D114)*1</f>
        <v>3809757.75</v>
      </c>
      <c r="V114" s="42">
        <f>MEDIAN(S114:U114)</f>
        <v>3809757.75</v>
      </c>
      <c r="W114" s="16">
        <f>LOG(R114,2)</f>
        <v>21.593177395766915</v>
      </c>
      <c r="X114" s="16">
        <f>LOG(V114,2)</f>
        <v>21.861267833713384</v>
      </c>
      <c r="Y114" s="3">
        <f>V114/R114</f>
        <v>1.2042128671257293</v>
      </c>
      <c r="Z114" s="3">
        <f>LOG(Y114,2)</f>
        <v>0.26809043794646831</v>
      </c>
      <c r="AA114" s="3">
        <f>TTEST(O114:Q114,S114:U114,2,1)</f>
        <v>0.80440890309325797</v>
      </c>
      <c r="AB114" s="3">
        <f>-LOG(AA114)</f>
        <v>9.4523131333778501E-2</v>
      </c>
      <c r="AC114" s="16" t="s">
        <v>252</v>
      </c>
      <c r="AD114" s="16" t="s">
        <v>253</v>
      </c>
      <c r="AE114" s="16" t="s">
        <v>51</v>
      </c>
      <c r="AF114" s="16" t="s">
        <v>254</v>
      </c>
      <c r="AG114" s="15" t="s">
        <v>82</v>
      </c>
    </row>
    <row r="115" spans="1:33" x14ac:dyDescent="0.5">
      <c r="A115" s="16" t="s">
        <v>255</v>
      </c>
      <c r="B115" s="16" t="s">
        <v>256</v>
      </c>
      <c r="C115" s="16" t="s">
        <v>257</v>
      </c>
      <c r="D115" s="16">
        <v>2745783.75</v>
      </c>
      <c r="E115" s="16">
        <v>1772986.125</v>
      </c>
      <c r="F115" s="16">
        <v>1591600.625</v>
      </c>
      <c r="G115" s="16">
        <v>3282913</v>
      </c>
      <c r="H115" s="16">
        <v>4425281.5</v>
      </c>
      <c r="I115" s="16">
        <v>6754799</v>
      </c>
      <c r="J115" s="16">
        <v>6555541.5</v>
      </c>
      <c r="K115" s="16">
        <v>3883161</v>
      </c>
      <c r="L115" s="16">
        <v>3954022.75</v>
      </c>
      <c r="M115" s="16">
        <v>181</v>
      </c>
      <c r="N115" s="16">
        <v>20.6</v>
      </c>
      <c r="O115" s="16">
        <f>(I115-F115)*3.72</f>
        <v>19207097.955000002</v>
      </c>
      <c r="P115" s="16">
        <f>(G115-D115)*5.89</f>
        <v>3163691.2824999997</v>
      </c>
      <c r="Q115" s="16">
        <f>(H115-F115)*1</f>
        <v>2833680.875</v>
      </c>
      <c r="R115" s="17">
        <f>MEDIAN(O115:Q115)</f>
        <v>3163691.2824999997</v>
      </c>
      <c r="S115" s="16">
        <f>(K115-E115)*1.23</f>
        <v>2595515.0962499999</v>
      </c>
      <c r="T115" s="16">
        <f>(L115-F115)*12.4</f>
        <v>29294034.350000001</v>
      </c>
      <c r="U115" s="16">
        <f>(J115-D115)*1</f>
        <v>3809757.75</v>
      </c>
      <c r="V115" s="42">
        <f>MEDIAN(S115:U115)</f>
        <v>3809757.75</v>
      </c>
      <c r="W115" s="16">
        <f>LOG(R115,2)</f>
        <v>21.593177395766915</v>
      </c>
      <c r="X115" s="16">
        <f>LOG(V115,2)</f>
        <v>21.861267833713384</v>
      </c>
      <c r="Y115" s="3">
        <f>V115/R115</f>
        <v>1.2042128671257293</v>
      </c>
      <c r="Z115" s="3">
        <f>LOG(Y115,2)</f>
        <v>0.26809043794646831</v>
      </c>
      <c r="AA115" s="3">
        <f>TTEST(O115:Q115,S115:U115,2,1)</f>
        <v>0.80440890309325797</v>
      </c>
      <c r="AB115" s="3">
        <f>-LOG(AA115)</f>
        <v>9.4523131333778501E-2</v>
      </c>
      <c r="AC115" s="16" t="s">
        <v>258</v>
      </c>
      <c r="AD115" s="16" t="s">
        <v>259</v>
      </c>
      <c r="AE115" s="16" t="s">
        <v>51</v>
      </c>
      <c r="AF115" s="16" t="s">
        <v>260</v>
      </c>
      <c r="AG115" s="15" t="s">
        <v>82</v>
      </c>
    </row>
    <row r="116" spans="1:33" x14ac:dyDescent="0.5">
      <c r="A116" s="16" t="s">
        <v>1070</v>
      </c>
      <c r="B116" s="16" t="s">
        <v>1071</v>
      </c>
      <c r="C116" s="16" t="s">
        <v>1072</v>
      </c>
      <c r="D116" s="16">
        <v>3993255.5</v>
      </c>
      <c r="E116" s="16">
        <v>1802555.25</v>
      </c>
      <c r="F116" s="16">
        <v>2850910.5</v>
      </c>
      <c r="G116" s="16">
        <v>5922998</v>
      </c>
      <c r="H116" s="16">
        <v>5638626.5</v>
      </c>
      <c r="I116" s="16">
        <v>10098108</v>
      </c>
      <c r="J116" s="16">
        <v>9528412</v>
      </c>
      <c r="K116" s="16">
        <v>7023354</v>
      </c>
      <c r="L116" s="16">
        <v>3976587.5</v>
      </c>
      <c r="M116" s="16">
        <v>499</v>
      </c>
      <c r="N116" s="16">
        <v>55.7</v>
      </c>
      <c r="O116" s="16">
        <f>(I116-F116)*3.72</f>
        <v>26959574.700000003</v>
      </c>
      <c r="P116" s="16">
        <f>(G116-D116)*5.89</f>
        <v>11366183.324999999</v>
      </c>
      <c r="Q116" s="16">
        <f>(H116-F116)*1</f>
        <v>2787716</v>
      </c>
      <c r="R116" s="17">
        <f>MEDIAN(O116:Q116)</f>
        <v>11366183.324999999</v>
      </c>
      <c r="S116" s="16">
        <f>(K116-E116)*1.23</f>
        <v>6421582.4625000004</v>
      </c>
      <c r="T116" s="16">
        <f>(L116-F116)*12.4</f>
        <v>13958394.800000001</v>
      </c>
      <c r="U116" s="16">
        <f>(J116-D116)*1</f>
        <v>5535156.5</v>
      </c>
      <c r="V116" s="42">
        <f>MEDIAN(S116:U116)</f>
        <v>6421582.4625000004</v>
      </c>
      <c r="W116" s="16">
        <f>LOG(R116,2)</f>
        <v>23.438244554107701</v>
      </c>
      <c r="X116" s="16">
        <f>LOG(V116,2)</f>
        <v>22.614497432011049</v>
      </c>
      <c r="Y116" s="3">
        <f>V116/R116</f>
        <v>0.56497262791597647</v>
      </c>
      <c r="Z116" s="3">
        <f>LOG(Y116,2)</f>
        <v>-0.82374712209665124</v>
      </c>
      <c r="AA116" s="3">
        <f>TTEST(O116:Q116,S116:U116,2,1)</f>
        <v>0.57980208980254777</v>
      </c>
      <c r="AB116" s="3">
        <f>-LOG(AA116)</f>
        <v>0.23672022363421361</v>
      </c>
      <c r="AC116" s="16" t="s">
        <v>1073</v>
      </c>
      <c r="AD116" s="16" t="s">
        <v>118</v>
      </c>
      <c r="AE116" s="16" t="s">
        <v>60</v>
      </c>
      <c r="AF116" s="16" t="s">
        <v>1074</v>
      </c>
      <c r="AG116" s="15" t="s">
        <v>62</v>
      </c>
    </row>
    <row r="117" spans="1:33" x14ac:dyDescent="0.5">
      <c r="A117" s="16" t="s">
        <v>337</v>
      </c>
      <c r="B117" s="16" t="s">
        <v>338</v>
      </c>
      <c r="C117" s="16" t="s">
        <v>339</v>
      </c>
      <c r="D117" s="16">
        <v>7218948.5</v>
      </c>
      <c r="E117" s="16">
        <v>3679188.8125</v>
      </c>
      <c r="F117" s="16">
        <v>1953305.25</v>
      </c>
      <c r="G117" s="16">
        <v>16501459</v>
      </c>
      <c r="H117" s="16">
        <v>21300480</v>
      </c>
      <c r="I117" s="16">
        <v>7957149.25</v>
      </c>
      <c r="J117" s="16">
        <v>18457370.5</v>
      </c>
      <c r="K117" s="16">
        <v>5584701</v>
      </c>
      <c r="L117" s="16">
        <v>3994601.9375</v>
      </c>
      <c r="M117" s="16">
        <v>1042</v>
      </c>
      <c r="N117" s="16">
        <v>114.7</v>
      </c>
      <c r="O117" s="16">
        <f>(I117-F117)*3.72</f>
        <v>22334299.68</v>
      </c>
      <c r="P117" s="16">
        <f>(G117-D117)*5.89</f>
        <v>54673986.844999999</v>
      </c>
      <c r="Q117" s="16">
        <f>(H117-F117)*1</f>
        <v>19347174.75</v>
      </c>
      <c r="R117" s="17">
        <f>MEDIAN(O117:Q117)</f>
        <v>22334299.68</v>
      </c>
      <c r="S117" s="16">
        <f>(K117-E117)*1.23</f>
        <v>2343779.9906250001</v>
      </c>
      <c r="T117" s="16">
        <f>(L117-F117)*12.4</f>
        <v>25312078.925000001</v>
      </c>
      <c r="U117" s="16">
        <f>(J117-D117)*1</f>
        <v>11238422</v>
      </c>
      <c r="V117" s="42">
        <f>MEDIAN(S117:U117)</f>
        <v>11238422</v>
      </c>
      <c r="W117" s="16">
        <f>LOG(R117,2)</f>
        <v>24.412757682048085</v>
      </c>
      <c r="X117" s="16">
        <f>LOG(V117,2)</f>
        <v>23.421936143489667</v>
      </c>
      <c r="Y117" s="3">
        <f>V117/R117</f>
        <v>0.50319115266747416</v>
      </c>
      <c r="Z117" s="3">
        <f>LOG(Y117,2)</f>
        <v>-0.9908215385584167</v>
      </c>
      <c r="AA117" s="3">
        <f>TTEST(O117:Q117,S117:U117,2,1)</f>
        <v>8.946306089800371E-2</v>
      </c>
      <c r="AB117" s="3">
        <f>-LOG(AA117)</f>
        <v>1.0483562469148542</v>
      </c>
      <c r="AC117" s="16" t="s">
        <v>340</v>
      </c>
      <c r="AD117" s="16" t="s">
        <v>341</v>
      </c>
      <c r="AE117" s="16" t="s">
        <v>319</v>
      </c>
      <c r="AF117" s="16" t="s">
        <v>336</v>
      </c>
      <c r="AG117" s="15" t="s">
        <v>342</v>
      </c>
    </row>
    <row r="118" spans="1:33" x14ac:dyDescent="0.5">
      <c r="A118" s="16" t="s">
        <v>1475</v>
      </c>
      <c r="B118" s="16" t="s">
        <v>1476</v>
      </c>
      <c r="C118" s="16" t="s">
        <v>1477</v>
      </c>
      <c r="D118" s="16">
        <v>1234487.875</v>
      </c>
      <c r="E118" s="16">
        <v>1463877.5</v>
      </c>
      <c r="F118" s="16">
        <v>2249571.75</v>
      </c>
      <c r="G118" s="16">
        <v>3579662.25</v>
      </c>
      <c r="H118" s="16">
        <v>4160914.25</v>
      </c>
      <c r="I118" s="16">
        <v>7222529.5</v>
      </c>
      <c r="J118" s="16">
        <v>3426313</v>
      </c>
      <c r="K118" s="16">
        <v>4792718</v>
      </c>
      <c r="L118" s="16">
        <v>4083921.5</v>
      </c>
      <c r="M118" s="16">
        <v>482</v>
      </c>
      <c r="N118" s="16">
        <v>54.1</v>
      </c>
      <c r="O118" s="16">
        <f>(I118-F118)*3.72</f>
        <v>18499402.830000002</v>
      </c>
      <c r="P118" s="16">
        <f>(G118-D118)*5.89</f>
        <v>13813077.06875</v>
      </c>
      <c r="Q118" s="16">
        <f>(H118-F118)*1</f>
        <v>1911342.5</v>
      </c>
      <c r="R118" s="17">
        <f>MEDIAN(O118:Q118)</f>
        <v>13813077.06875</v>
      </c>
      <c r="S118" s="16">
        <f>(K118-E118)*1.23</f>
        <v>4094473.8149999999</v>
      </c>
      <c r="T118" s="16">
        <f>(L118-F118)*12.4</f>
        <v>22745936.900000002</v>
      </c>
      <c r="U118" s="16">
        <f>(J118-D118)*1</f>
        <v>2191825.125</v>
      </c>
      <c r="V118" s="42">
        <f>MEDIAN(S118:U118)</f>
        <v>4094473.8149999999</v>
      </c>
      <c r="W118" s="16">
        <f>LOG(R118,2)</f>
        <v>23.719531401427513</v>
      </c>
      <c r="X118" s="16">
        <f>LOG(V118,2)</f>
        <v>21.965246630893528</v>
      </c>
      <c r="Y118" s="3">
        <f>V118/R118</f>
        <v>0.29642010933705193</v>
      </c>
      <c r="Z118" s="3">
        <f>LOG(Y118,2)</f>
        <v>-1.7542847705339881</v>
      </c>
      <c r="AA118" s="3">
        <f>TTEST(O118:Q118,S118:U118,2,1)</f>
        <v>0.8231871826586532</v>
      </c>
      <c r="AB118" s="3">
        <f>-LOG(AA118)</f>
        <v>8.4501400325258616E-2</v>
      </c>
      <c r="AC118" s="16" t="s">
        <v>334</v>
      </c>
      <c r="AD118" s="16" t="s">
        <v>118</v>
      </c>
      <c r="AE118" s="16" t="s">
        <v>60</v>
      </c>
      <c r="AF118" s="16" t="s">
        <v>853</v>
      </c>
      <c r="AG118" s="15" t="s">
        <v>62</v>
      </c>
    </row>
    <row r="119" spans="1:33" x14ac:dyDescent="0.5">
      <c r="A119" s="16" t="s">
        <v>2137</v>
      </c>
      <c r="B119" s="16" t="s">
        <v>2138</v>
      </c>
      <c r="C119" s="16" t="s">
        <v>2139</v>
      </c>
      <c r="D119" s="16" t="s">
        <v>3040</v>
      </c>
      <c r="E119" s="16">
        <v>1730248.25</v>
      </c>
      <c r="F119" s="16">
        <v>1253373</v>
      </c>
      <c r="G119" s="16">
        <v>1695147</v>
      </c>
      <c r="H119" s="16">
        <v>2734323.25</v>
      </c>
      <c r="I119" s="16">
        <v>2717044</v>
      </c>
      <c r="J119" s="16" t="s">
        <v>3040</v>
      </c>
      <c r="K119" s="16">
        <v>2376136.75</v>
      </c>
      <c r="L119" s="16">
        <v>4136195.5</v>
      </c>
      <c r="M119" s="16">
        <v>449</v>
      </c>
      <c r="N119" s="16">
        <v>49.2</v>
      </c>
      <c r="O119" s="16">
        <f>(I119-F119)*3.72</f>
        <v>5444856.1200000001</v>
      </c>
      <c r="P119" s="16" t="e">
        <f>(G119-D119)*5.89</f>
        <v>#VALUE!</v>
      </c>
      <c r="Q119" s="16">
        <f>(H119-F119)*1</f>
        <v>1480950.25</v>
      </c>
      <c r="R119" s="17" t="e">
        <f>MEDIAN(O119:Q119)</f>
        <v>#VALUE!</v>
      </c>
      <c r="S119" s="16">
        <f>(K119-E119)*1.23</f>
        <v>794442.85499999998</v>
      </c>
      <c r="T119" s="16">
        <f>(L119-F119)*12.4</f>
        <v>35746999</v>
      </c>
      <c r="U119" s="16" t="e">
        <f>(J119-D119)*1</f>
        <v>#VALUE!</v>
      </c>
      <c r="V119" s="42" t="e">
        <f>MEDIAN(S119:U119)</f>
        <v>#VALUE!</v>
      </c>
      <c r="W119" s="16" t="e">
        <f>LOG(R119,2)</f>
        <v>#VALUE!</v>
      </c>
      <c r="X119" s="16" t="e">
        <f>LOG(V119,2)</f>
        <v>#VALUE!</v>
      </c>
      <c r="Y119" s="3" t="e">
        <f>V119/R119</f>
        <v>#VALUE!</v>
      </c>
      <c r="Z119" s="3" t="e">
        <f>LOG(Y119,2)</f>
        <v>#VALUE!</v>
      </c>
      <c r="AA119" s="3" t="e">
        <f>TTEST(O119:Q119,S119:U119,2,1)</f>
        <v>#VALUE!</v>
      </c>
      <c r="AB119" s="3" t="e">
        <f>-LOG(AA119)</f>
        <v>#VALUE!</v>
      </c>
      <c r="AC119" s="16" t="s">
        <v>155</v>
      </c>
      <c r="AD119" s="16" t="s">
        <v>72</v>
      </c>
      <c r="AE119" s="16" t="s">
        <v>44</v>
      </c>
      <c r="AF119" s="16" t="s">
        <v>366</v>
      </c>
      <c r="AG119" s="15" t="s">
        <v>45</v>
      </c>
    </row>
    <row r="120" spans="1:33" x14ac:dyDescent="0.5">
      <c r="A120" s="16" t="s">
        <v>596</v>
      </c>
      <c r="B120" s="16" t="s">
        <v>597</v>
      </c>
      <c r="C120" s="16" t="s">
        <v>598</v>
      </c>
      <c r="D120" s="16">
        <v>3816528.75</v>
      </c>
      <c r="E120" s="16" t="s">
        <v>3040</v>
      </c>
      <c r="F120" s="16">
        <v>3683425</v>
      </c>
      <c r="G120" s="16">
        <v>13097254</v>
      </c>
      <c r="H120" s="16">
        <v>9363406</v>
      </c>
      <c r="I120" s="16">
        <v>8169014</v>
      </c>
      <c r="J120" s="16">
        <v>4785257.5</v>
      </c>
      <c r="K120" s="16">
        <v>4859987.5</v>
      </c>
      <c r="L120" s="16">
        <v>4140819.75</v>
      </c>
      <c r="M120" s="16">
        <v>183</v>
      </c>
      <c r="N120" s="16">
        <v>20.8</v>
      </c>
      <c r="O120" s="16">
        <f>(I120-F120)*3.72</f>
        <v>16686391.08</v>
      </c>
      <c r="P120" s="16">
        <f>(G120-D120)*5.89</f>
        <v>54663471.722499996</v>
      </c>
      <c r="Q120" s="16">
        <f>(H120-F120)*1</f>
        <v>5679981</v>
      </c>
      <c r="R120" s="17">
        <f>MEDIAN(O120:Q120)</f>
        <v>16686391.08</v>
      </c>
      <c r="S120" s="16" t="e">
        <f>(K120-E120)*1.23</f>
        <v>#VALUE!</v>
      </c>
      <c r="T120" s="16">
        <f>(L120-F120)*12.4</f>
        <v>5671694.9000000004</v>
      </c>
      <c r="U120" s="16">
        <f>(J120-D120)*1</f>
        <v>968728.75</v>
      </c>
      <c r="V120" s="42" t="e">
        <f>MEDIAN(S120:U120)</f>
        <v>#VALUE!</v>
      </c>
      <c r="W120" s="16">
        <f>LOG(R120,2)</f>
        <v>23.992168627660821</v>
      </c>
      <c r="X120" s="16" t="e">
        <f>LOG(V120,2)</f>
        <v>#VALUE!</v>
      </c>
      <c r="Y120" s="3" t="e">
        <f>V120/R120</f>
        <v>#VALUE!</v>
      </c>
      <c r="Z120" s="3" t="e">
        <f>LOG(Y120,2)</f>
        <v>#VALUE!</v>
      </c>
      <c r="AA120" s="3" t="e">
        <f>TTEST(O120:Q120,S120:U120,2,1)</f>
        <v>#VALUE!</v>
      </c>
      <c r="AB120" s="3" t="e">
        <f>-LOG(AA120)</f>
        <v>#VALUE!</v>
      </c>
      <c r="AC120" s="16" t="s">
        <v>599</v>
      </c>
      <c r="AD120" s="16" t="s">
        <v>600</v>
      </c>
      <c r="AE120" s="16" t="s">
        <v>51</v>
      </c>
      <c r="AF120" s="16" t="s">
        <v>601</v>
      </c>
      <c r="AG120" s="15" t="s">
        <v>45</v>
      </c>
    </row>
    <row r="121" spans="1:33" x14ac:dyDescent="0.5">
      <c r="A121" s="16" t="s">
        <v>2292</v>
      </c>
      <c r="B121" s="16" t="s">
        <v>2293</v>
      </c>
      <c r="C121" s="16" t="s">
        <v>2294</v>
      </c>
      <c r="D121" s="16" t="s">
        <v>3040</v>
      </c>
      <c r="E121" s="16">
        <v>2361066.5</v>
      </c>
      <c r="F121" s="16" t="s">
        <v>3040</v>
      </c>
      <c r="G121" s="16">
        <v>7598614</v>
      </c>
      <c r="H121" s="16">
        <v>7361599.5</v>
      </c>
      <c r="I121" s="16" t="s">
        <v>3040</v>
      </c>
      <c r="J121" s="16">
        <v>7320390.5</v>
      </c>
      <c r="K121" s="16">
        <v>4468504.5</v>
      </c>
      <c r="L121" s="16">
        <v>4221551</v>
      </c>
      <c r="M121" s="16">
        <v>203</v>
      </c>
      <c r="N121" s="16">
        <v>23.6</v>
      </c>
      <c r="O121" s="16" t="e">
        <f>(I121-F121)*3.72</f>
        <v>#VALUE!</v>
      </c>
      <c r="P121" s="16" t="e">
        <f>(G121-D121)*5.89</f>
        <v>#VALUE!</v>
      </c>
      <c r="Q121" s="16" t="e">
        <f>(H121-F121)*1</f>
        <v>#VALUE!</v>
      </c>
      <c r="R121" s="17" t="e">
        <f>MEDIAN(O121:Q121)</f>
        <v>#VALUE!</v>
      </c>
      <c r="S121" s="16">
        <f>(K121-E121)*1.23</f>
        <v>2592148.7399999998</v>
      </c>
      <c r="T121" s="16" t="e">
        <f>(L121-F121)*12.4</f>
        <v>#VALUE!</v>
      </c>
      <c r="U121" s="16" t="e">
        <f>(J121-D121)*1</f>
        <v>#VALUE!</v>
      </c>
      <c r="V121" s="42" t="e">
        <f>MEDIAN(S121:U121)</f>
        <v>#VALUE!</v>
      </c>
      <c r="W121" s="16" t="e">
        <f>LOG(R121,2)</f>
        <v>#VALUE!</v>
      </c>
      <c r="X121" s="16" t="e">
        <f>LOG(V121,2)</f>
        <v>#VALUE!</v>
      </c>
      <c r="Y121" s="3" t="e">
        <f>V121/R121</f>
        <v>#VALUE!</v>
      </c>
      <c r="Z121" s="3" t="e">
        <f>LOG(Y121,2)</f>
        <v>#VALUE!</v>
      </c>
      <c r="AA121" s="3" t="e">
        <f>TTEST(O121:Q121,S121:U121,2,1)</f>
        <v>#VALUE!</v>
      </c>
      <c r="AB121" s="3" t="e">
        <f>-LOG(AA121)</f>
        <v>#VALUE!</v>
      </c>
      <c r="AC121" s="16" t="s">
        <v>890</v>
      </c>
      <c r="AD121" s="16" t="s">
        <v>113</v>
      </c>
      <c r="AE121" s="16" t="s">
        <v>60</v>
      </c>
      <c r="AF121" s="16" t="s">
        <v>61</v>
      </c>
      <c r="AG121" s="15" t="s">
        <v>62</v>
      </c>
    </row>
    <row r="122" spans="1:33" x14ac:dyDescent="0.5">
      <c r="A122" s="16" t="s">
        <v>2959</v>
      </c>
      <c r="B122" s="16" t="s">
        <v>2960</v>
      </c>
      <c r="C122" s="16" t="s">
        <v>2961</v>
      </c>
      <c r="D122" s="16">
        <v>40847344.5</v>
      </c>
      <c r="E122" s="16">
        <v>4764280</v>
      </c>
      <c r="F122" s="16">
        <v>2091270.9375</v>
      </c>
      <c r="G122" s="16">
        <v>6240833.5</v>
      </c>
      <c r="H122" s="16">
        <v>1752547.375</v>
      </c>
      <c r="I122" s="16">
        <v>61236218</v>
      </c>
      <c r="J122" s="16" t="s">
        <v>3040</v>
      </c>
      <c r="K122" s="16">
        <v>93011151</v>
      </c>
      <c r="L122" s="16">
        <v>4254514</v>
      </c>
      <c r="M122" s="16">
        <v>322</v>
      </c>
      <c r="N122" s="16">
        <v>34.700000000000003</v>
      </c>
      <c r="O122" s="16">
        <f>(I122-F122)*3.72</f>
        <v>220019203.07250002</v>
      </c>
      <c r="P122" s="16">
        <f>(G122-D122)*5.89</f>
        <v>-203832349.78999999</v>
      </c>
      <c r="Q122" s="16">
        <f>(H122-F122)*1</f>
        <v>-338723.5625</v>
      </c>
      <c r="R122" s="17">
        <v>80000</v>
      </c>
      <c r="S122" s="16">
        <f>(K122-E122)*1.23</f>
        <v>108543651.33</v>
      </c>
      <c r="T122" s="16">
        <f>(L122-F122)*12.4</f>
        <v>26824213.975000001</v>
      </c>
      <c r="U122" s="16" t="e">
        <f>(J122-D122)*1</f>
        <v>#VALUE!</v>
      </c>
      <c r="V122" s="42" t="e">
        <f>MEDIAN(S122:U122)</f>
        <v>#VALUE!</v>
      </c>
      <c r="W122" s="16">
        <f>LOG(R122,2)</f>
        <v>16.287712379549451</v>
      </c>
      <c r="X122" s="16" t="e">
        <f>LOG(V122,2)</f>
        <v>#VALUE!</v>
      </c>
      <c r="Y122" s="3" t="e">
        <f>V122/R122</f>
        <v>#VALUE!</v>
      </c>
      <c r="Z122" s="3" t="e">
        <f>LOG(Y122,2)</f>
        <v>#VALUE!</v>
      </c>
      <c r="AA122" s="3" t="e">
        <f>TTEST(O122:Q122,S122:U122,2,1)</f>
        <v>#VALUE!</v>
      </c>
      <c r="AB122" s="3" t="e">
        <f>-LOG(AA122)</f>
        <v>#VALUE!</v>
      </c>
      <c r="AC122" s="16" t="s">
        <v>425</v>
      </c>
      <c r="AD122" s="16" t="s">
        <v>2962</v>
      </c>
      <c r="AE122" s="16" t="s">
        <v>51</v>
      </c>
      <c r="AF122" s="16" t="s">
        <v>2963</v>
      </c>
      <c r="AG122" s="15" t="s">
        <v>62</v>
      </c>
    </row>
    <row r="123" spans="1:33" x14ac:dyDescent="0.5">
      <c r="A123" s="16" t="s">
        <v>2597</v>
      </c>
      <c r="B123" s="16" t="s">
        <v>2598</v>
      </c>
      <c r="C123" s="16" t="s">
        <v>2599</v>
      </c>
      <c r="D123" s="16">
        <v>11923986</v>
      </c>
      <c r="E123" s="16">
        <v>2357392</v>
      </c>
      <c r="F123" s="16">
        <v>10862802.375</v>
      </c>
      <c r="G123" s="16">
        <v>15822248.5</v>
      </c>
      <c r="H123" s="16">
        <v>17575780</v>
      </c>
      <c r="I123" s="16">
        <v>17678119.5</v>
      </c>
      <c r="J123" s="16">
        <v>28203710</v>
      </c>
      <c r="K123" s="16">
        <v>15531075.5</v>
      </c>
      <c r="L123" s="16">
        <v>4289776.625</v>
      </c>
      <c r="M123" s="16">
        <v>1217</v>
      </c>
      <c r="N123" s="16">
        <v>135.5</v>
      </c>
      <c r="O123" s="16">
        <f>(I123-F123)*3.72</f>
        <v>25352979.705000002</v>
      </c>
      <c r="P123" s="16">
        <f>(G123-D123)*5.89</f>
        <v>22960766.125</v>
      </c>
      <c r="Q123" s="16">
        <f>(H123-F123)*1</f>
        <v>6712977.625</v>
      </c>
      <c r="R123" s="17">
        <f>MEDIAN(O123:Q123)</f>
        <v>22960766.125</v>
      </c>
      <c r="S123" s="16">
        <f>(K123-E123)*1.23</f>
        <v>16203630.705</v>
      </c>
      <c r="T123" s="16">
        <f>(L123-F123)*12.4</f>
        <v>-81505519.299999997</v>
      </c>
      <c r="U123" s="16">
        <f>(J123-D123)*1</f>
        <v>16279724</v>
      </c>
      <c r="V123" s="42">
        <f>MEDIAN(S123:U123)</f>
        <v>16203630.705</v>
      </c>
      <c r="W123" s="16">
        <f>LOG(R123,2)</f>
        <v>24.45266744500119</v>
      </c>
      <c r="X123" s="16">
        <f>LOG(V123,2)</f>
        <v>23.949813774433917</v>
      </c>
      <c r="Y123" s="3">
        <f>V123/R123</f>
        <v>0.70570949665992466</v>
      </c>
      <c r="Z123" s="3">
        <f>LOG(Y123,2)</f>
        <v>-0.50285367056727526</v>
      </c>
      <c r="AA123" s="3">
        <f>TTEST(O123:Q123,S123:U123,2,1)</f>
        <v>0.42951841577992345</v>
      </c>
      <c r="AB123" s="3">
        <f>-LOG(AA123)</f>
        <v>0.36701821087780939</v>
      </c>
      <c r="AC123" s="16" t="s">
        <v>401</v>
      </c>
      <c r="AD123" s="16" t="s">
        <v>42</v>
      </c>
      <c r="AE123" s="16" t="s">
        <v>60</v>
      </c>
      <c r="AF123" s="16" t="s">
        <v>1161</v>
      </c>
      <c r="AG123" s="15" t="s">
        <v>45</v>
      </c>
    </row>
    <row r="124" spans="1:33" x14ac:dyDescent="0.5">
      <c r="A124" s="16" t="s">
        <v>2097</v>
      </c>
      <c r="B124" s="16" t="s">
        <v>2098</v>
      </c>
      <c r="C124" s="16" t="s">
        <v>2099</v>
      </c>
      <c r="D124" s="16">
        <v>4055205</v>
      </c>
      <c r="E124" s="16">
        <v>675910.5</v>
      </c>
      <c r="F124" s="16" t="s">
        <v>3040</v>
      </c>
      <c r="G124" s="16">
        <v>6226593</v>
      </c>
      <c r="H124" s="16" t="s">
        <v>3040</v>
      </c>
      <c r="I124" s="16">
        <v>10795548.75</v>
      </c>
      <c r="J124" s="16">
        <v>5014844</v>
      </c>
      <c r="K124" s="16">
        <v>7266536.375</v>
      </c>
      <c r="L124" s="16">
        <v>4305674.5</v>
      </c>
      <c r="M124" s="16">
        <v>439</v>
      </c>
      <c r="N124" s="16">
        <v>49.2</v>
      </c>
      <c r="O124" s="16" t="e">
        <f>(I124-F124)*3.72</f>
        <v>#VALUE!</v>
      </c>
      <c r="P124" s="16">
        <f>(G124-D124)*5.89</f>
        <v>12789475.319999998</v>
      </c>
      <c r="Q124" s="16" t="e">
        <f>(H124-F124)*1</f>
        <v>#VALUE!</v>
      </c>
      <c r="R124" s="17" t="e">
        <f>MEDIAN(O124:Q124)</f>
        <v>#VALUE!</v>
      </c>
      <c r="S124" s="16">
        <f>(K124-E124)*1.23</f>
        <v>8106469.8262499999</v>
      </c>
      <c r="T124" s="16" t="e">
        <f>(L124-F124)*12.4</f>
        <v>#VALUE!</v>
      </c>
      <c r="U124" s="16">
        <f>(J124-D124)*1</f>
        <v>959639</v>
      </c>
      <c r="V124" s="42" t="e">
        <f>MEDIAN(S124:U124)</f>
        <v>#VALUE!</v>
      </c>
      <c r="W124" s="16" t="e">
        <f>LOG(R124,2)</f>
        <v>#VALUE!</v>
      </c>
      <c r="X124" s="16" t="e">
        <f>LOG(V124,2)</f>
        <v>#VALUE!</v>
      </c>
      <c r="Y124" s="3" t="e">
        <f>V124/R124</f>
        <v>#VALUE!</v>
      </c>
      <c r="Z124" s="3" t="e">
        <f>LOG(Y124,2)</f>
        <v>#VALUE!</v>
      </c>
      <c r="AA124" s="3" t="e">
        <f>TTEST(O124:Q124,S124:U124,2,1)</f>
        <v>#VALUE!</v>
      </c>
      <c r="AB124" s="3" t="e">
        <f>-LOG(AA124)</f>
        <v>#VALUE!</v>
      </c>
      <c r="AC124" s="16" t="s">
        <v>112</v>
      </c>
      <c r="AD124" s="16" t="s">
        <v>467</v>
      </c>
      <c r="AE124" s="16" t="s">
        <v>51</v>
      </c>
      <c r="AF124" s="16" t="s">
        <v>1521</v>
      </c>
      <c r="AG124" s="15" t="s">
        <v>281</v>
      </c>
    </row>
    <row r="125" spans="1:33" x14ac:dyDescent="0.5">
      <c r="A125" s="16" t="s">
        <v>2413</v>
      </c>
      <c r="B125" s="16" t="s">
        <v>2414</v>
      </c>
      <c r="C125" s="16" t="s">
        <v>2415</v>
      </c>
      <c r="D125" s="16">
        <v>4094812.875</v>
      </c>
      <c r="E125" s="16">
        <v>5070816.3125</v>
      </c>
      <c r="F125" s="16">
        <v>2936421.375</v>
      </c>
      <c r="G125" s="16">
        <v>3853875.8125</v>
      </c>
      <c r="H125" s="16">
        <v>8963100.75</v>
      </c>
      <c r="I125" s="16">
        <v>7406884.5</v>
      </c>
      <c r="J125" s="16">
        <v>8774411.5</v>
      </c>
      <c r="K125" s="16">
        <v>10115846.5</v>
      </c>
      <c r="L125" s="16">
        <v>4310243.6875</v>
      </c>
      <c r="M125" s="16">
        <v>135</v>
      </c>
      <c r="N125" s="16">
        <v>15.5</v>
      </c>
      <c r="O125" s="16">
        <f>(I125-F125)*3.72</f>
        <v>16630122.825000001</v>
      </c>
      <c r="P125" s="16">
        <f>(G125-D125)*5.89</f>
        <v>-1419119.298125</v>
      </c>
      <c r="Q125" s="16">
        <f>(H125-F125)*1</f>
        <v>6026679.375</v>
      </c>
      <c r="R125" s="17">
        <f>MEDIAN(O125:Q125)</f>
        <v>6026679.375</v>
      </c>
      <c r="S125" s="16">
        <f>(K125-E125)*1.23</f>
        <v>6205387.1306250002</v>
      </c>
      <c r="T125" s="16">
        <f>(L125-F125)*12.4</f>
        <v>17035396.675000001</v>
      </c>
      <c r="U125" s="16">
        <f>(J125-D125)*1</f>
        <v>4679598.625</v>
      </c>
      <c r="V125" s="42">
        <f>MEDIAN(S125:U125)</f>
        <v>6205387.1306250002</v>
      </c>
      <c r="W125" s="16">
        <f>LOG(R125,2)</f>
        <v>22.522931883427688</v>
      </c>
      <c r="X125" s="16">
        <f>LOG(V125,2)</f>
        <v>22.565089786772603</v>
      </c>
      <c r="Y125" s="3">
        <f>V125/R125</f>
        <v>1.0296527730289287</v>
      </c>
      <c r="Z125" s="3">
        <f>LOG(Y125,2)</f>
        <v>4.2157903344914524E-2</v>
      </c>
      <c r="AA125" s="3">
        <f>TTEST(O125:Q125,S125:U125,2,1)</f>
        <v>0.81833357129883466</v>
      </c>
      <c r="AB125" s="3">
        <f>-LOG(AA125)</f>
        <v>8.7069631970953271E-2</v>
      </c>
      <c r="AC125" s="16" t="s">
        <v>401</v>
      </c>
      <c r="AD125" s="16" t="s">
        <v>350</v>
      </c>
      <c r="AE125" s="16" t="s">
        <v>51</v>
      </c>
      <c r="AF125" s="16" t="s">
        <v>123</v>
      </c>
      <c r="AG125" s="15" t="s">
        <v>62</v>
      </c>
    </row>
    <row r="126" spans="1:33" x14ac:dyDescent="0.5">
      <c r="A126" s="16" t="s">
        <v>1926</v>
      </c>
      <c r="B126" s="16" t="s">
        <v>1927</v>
      </c>
      <c r="C126" s="16" t="s">
        <v>1928</v>
      </c>
      <c r="D126" s="16">
        <v>43187716.5</v>
      </c>
      <c r="E126" s="16">
        <v>541235.75</v>
      </c>
      <c r="F126" s="16">
        <v>1247735.75</v>
      </c>
      <c r="G126" s="16">
        <v>7996489.5</v>
      </c>
      <c r="H126" s="16">
        <v>3013579.5</v>
      </c>
      <c r="I126" s="16">
        <v>718616761</v>
      </c>
      <c r="J126" s="16">
        <v>15807090.625</v>
      </c>
      <c r="K126" s="16">
        <v>31662601.5</v>
      </c>
      <c r="L126" s="16">
        <v>4310822.6875</v>
      </c>
      <c r="M126" s="16">
        <v>440</v>
      </c>
      <c r="N126" s="16">
        <v>48.1</v>
      </c>
      <c r="O126" s="16">
        <f>(I126-F126)*3.72</f>
        <v>2668612773.9300003</v>
      </c>
      <c r="P126" s="16">
        <f>(G126-D126)*5.89</f>
        <v>-207276327.03</v>
      </c>
      <c r="Q126" s="16">
        <f>(H126-F126)*1</f>
        <v>1765843.75</v>
      </c>
      <c r="R126" s="17">
        <f>MEDIAN(O126:Q126)</f>
        <v>1765843.75</v>
      </c>
      <c r="S126" s="16">
        <f>(K126-E126)*1.23</f>
        <v>38279279.872500002</v>
      </c>
      <c r="T126" s="16">
        <f>(L126-F126)*12.4</f>
        <v>37982278.024999999</v>
      </c>
      <c r="U126" s="16">
        <f>(J126-D126)*1</f>
        <v>-27380625.875</v>
      </c>
      <c r="V126" s="42">
        <f>MEDIAN(S126:U126)</f>
        <v>37982278.024999999</v>
      </c>
      <c r="W126" s="16">
        <f>LOG(R126,2)</f>
        <v>20.751926261646343</v>
      </c>
      <c r="X126" s="16">
        <f>LOG(V126,2)</f>
        <v>25.178823099367541</v>
      </c>
      <c r="Y126" s="3">
        <f>V126/R126</f>
        <v>21.509421784911602</v>
      </c>
      <c r="Z126" s="3">
        <f>LOG(Y126,2)</f>
        <v>4.4268968377211957</v>
      </c>
      <c r="AA126" s="3">
        <f>TTEST(O126:Q126,S126:U126,2,1)</f>
        <v>0.47240646645910389</v>
      </c>
      <c r="AB126" s="3">
        <f>-LOG(AA126)</f>
        <v>0.32568416624843521</v>
      </c>
      <c r="AC126" s="16" t="s">
        <v>155</v>
      </c>
      <c r="AD126" s="16" t="s">
        <v>1911</v>
      </c>
      <c r="AE126" s="16" t="s">
        <v>51</v>
      </c>
      <c r="AF126" s="16" t="s">
        <v>1929</v>
      </c>
      <c r="AG126" s="15" t="s">
        <v>342</v>
      </c>
    </row>
    <row r="127" spans="1:33" x14ac:dyDescent="0.5">
      <c r="A127" s="16" t="s">
        <v>591</v>
      </c>
      <c r="B127" s="16" t="s">
        <v>592</v>
      </c>
      <c r="C127" s="16" t="s">
        <v>593</v>
      </c>
      <c r="D127" s="16" t="s">
        <v>3040</v>
      </c>
      <c r="E127" s="16">
        <v>7783881.0625</v>
      </c>
      <c r="F127" s="16" t="s">
        <v>3040</v>
      </c>
      <c r="G127" s="16">
        <v>480464.375</v>
      </c>
      <c r="H127" s="16">
        <v>39021681.5</v>
      </c>
      <c r="I127" s="16">
        <v>12420862</v>
      </c>
      <c r="J127" s="16" t="s">
        <v>3040</v>
      </c>
      <c r="K127" s="16">
        <v>24395295</v>
      </c>
      <c r="L127" s="16">
        <v>4394055</v>
      </c>
      <c r="M127" s="16">
        <v>1640</v>
      </c>
      <c r="N127" s="16">
        <v>186.9</v>
      </c>
      <c r="O127" s="16" t="e">
        <f>(I127-F127)*3.72</f>
        <v>#VALUE!</v>
      </c>
      <c r="P127" s="16" t="e">
        <f>(G127-D127)*5.89</f>
        <v>#VALUE!</v>
      </c>
      <c r="Q127" s="16" t="e">
        <f>(H127-F127)*1</f>
        <v>#VALUE!</v>
      </c>
      <c r="R127" s="17" t="e">
        <f>MEDIAN(O127:Q127)</f>
        <v>#VALUE!</v>
      </c>
      <c r="S127" s="16">
        <f>(K127-E127)*1.23</f>
        <v>20432039.143125001</v>
      </c>
      <c r="T127" s="16" t="e">
        <f>(L127-F127)*12.4</f>
        <v>#VALUE!</v>
      </c>
      <c r="U127" s="16" t="e">
        <f>(J127-D127)*1</f>
        <v>#VALUE!</v>
      </c>
      <c r="V127" s="42" t="e">
        <f>MEDIAN(S127:U127)</f>
        <v>#VALUE!</v>
      </c>
      <c r="W127" s="16" t="e">
        <f>LOG(R127,2)</f>
        <v>#VALUE!</v>
      </c>
      <c r="X127" s="16" t="e">
        <f>LOG(V127,2)</f>
        <v>#VALUE!</v>
      </c>
      <c r="Y127" s="3" t="e">
        <f>V127/R127</f>
        <v>#VALUE!</v>
      </c>
      <c r="Z127" s="3" t="e">
        <f>LOG(Y127,2)</f>
        <v>#VALUE!</v>
      </c>
      <c r="AA127" s="3" t="e">
        <f>TTEST(O127:Q127,S127:U127,2,1)</f>
        <v>#VALUE!</v>
      </c>
      <c r="AB127" s="3" t="e">
        <f>-LOG(AA127)</f>
        <v>#VALUE!</v>
      </c>
      <c r="AC127" s="16" t="s">
        <v>594</v>
      </c>
      <c r="AD127" s="16" t="s">
        <v>79</v>
      </c>
      <c r="AE127" s="16" t="s">
        <v>51</v>
      </c>
      <c r="AF127" s="16" t="s">
        <v>595</v>
      </c>
      <c r="AG127" s="15" t="s">
        <v>82</v>
      </c>
    </row>
    <row r="128" spans="1:33" x14ac:dyDescent="0.5">
      <c r="A128" s="16" t="s">
        <v>1935</v>
      </c>
      <c r="B128" s="16" t="s">
        <v>1936</v>
      </c>
      <c r="C128" s="16" t="s">
        <v>1937</v>
      </c>
      <c r="D128" s="16">
        <v>7430248.25</v>
      </c>
      <c r="E128" s="16">
        <v>4135401.75</v>
      </c>
      <c r="F128" s="16">
        <v>5986446.5</v>
      </c>
      <c r="G128" s="16">
        <v>7475972.25</v>
      </c>
      <c r="H128" s="16">
        <v>5865192.5</v>
      </c>
      <c r="I128" s="16">
        <v>8063796.25</v>
      </c>
      <c r="J128" s="16">
        <v>10064744</v>
      </c>
      <c r="K128" s="16">
        <v>5332205.625</v>
      </c>
      <c r="L128" s="16">
        <v>4394117.6875</v>
      </c>
      <c r="M128" s="16">
        <v>520</v>
      </c>
      <c r="N128" s="16">
        <v>59.6</v>
      </c>
      <c r="O128" s="16">
        <f>(I128-F128)*3.72</f>
        <v>7727741.0700000003</v>
      </c>
      <c r="P128" s="16">
        <f>(G128-D128)*5.89</f>
        <v>269314.36</v>
      </c>
      <c r="Q128" s="16">
        <f>(H128-F128)*1</f>
        <v>-121254</v>
      </c>
      <c r="R128" s="17">
        <f>MEDIAN(O128:Q128)</f>
        <v>269314.36</v>
      </c>
      <c r="S128" s="16">
        <f>(K128-E128)*1.23</f>
        <v>1472068.7662499999</v>
      </c>
      <c r="T128" s="16">
        <f>(L128-F128)*12.4</f>
        <v>-19744877.275000002</v>
      </c>
      <c r="U128" s="16">
        <f>(J128-D128)*1</f>
        <v>2634495.75</v>
      </c>
      <c r="V128" s="42">
        <f>MEDIAN(S128:U128)</f>
        <v>1472068.7662499999</v>
      </c>
      <c r="W128" s="16">
        <f>LOG(R128,2)</f>
        <v>18.038931631675034</v>
      </c>
      <c r="X128" s="16">
        <f>LOG(V128,2)</f>
        <v>20.489413636378476</v>
      </c>
      <c r="Y128" s="3">
        <f>V128/R128</f>
        <v>5.465986909312968</v>
      </c>
      <c r="Z128" s="3">
        <f>LOG(Y128,2)</f>
        <v>2.4504820047034399</v>
      </c>
      <c r="AA128" s="3">
        <f>TTEST(O128:Q128,S128:U128,2,1)</f>
        <v>0.35809501160133561</v>
      </c>
      <c r="AB128" s="3">
        <f>-LOG(AA128)</f>
        <v>0.4460017288320039</v>
      </c>
      <c r="AC128" s="16" t="s">
        <v>438</v>
      </c>
      <c r="AD128" s="16" t="s">
        <v>973</v>
      </c>
      <c r="AE128" s="16" t="s">
        <v>240</v>
      </c>
      <c r="AF128" s="16" t="s">
        <v>1938</v>
      </c>
      <c r="AG128" s="15" t="s">
        <v>62</v>
      </c>
    </row>
    <row r="129" spans="1:33" x14ac:dyDescent="0.5">
      <c r="A129" s="16" t="s">
        <v>455</v>
      </c>
      <c r="B129" s="16" t="s">
        <v>456</v>
      </c>
      <c r="C129" s="16" t="s">
        <v>457</v>
      </c>
      <c r="D129" s="16">
        <v>3081081.75</v>
      </c>
      <c r="E129" s="16">
        <v>898097.9375</v>
      </c>
      <c r="F129" s="16">
        <v>1506544.5</v>
      </c>
      <c r="G129" s="16">
        <v>8490521</v>
      </c>
      <c r="H129" s="16">
        <v>6394331.5</v>
      </c>
      <c r="I129" s="16">
        <v>16778116</v>
      </c>
      <c r="J129" s="16">
        <v>10123653</v>
      </c>
      <c r="K129" s="16">
        <v>10251434</v>
      </c>
      <c r="L129" s="16">
        <v>4412768</v>
      </c>
      <c r="M129" s="16">
        <v>362</v>
      </c>
      <c r="N129" s="16">
        <v>40.4</v>
      </c>
      <c r="O129" s="16">
        <f>(I129-F129)*3.72</f>
        <v>56810245.980000004</v>
      </c>
      <c r="P129" s="16">
        <f>(G129-D129)*5.89</f>
        <v>31861597.182499997</v>
      </c>
      <c r="Q129" s="16">
        <f>(H129-F129)*1</f>
        <v>4887787</v>
      </c>
      <c r="R129" s="17">
        <f>MEDIAN(O129:Q129)</f>
        <v>31861597.182499997</v>
      </c>
      <c r="S129" s="16">
        <f>(K129-E129)*1.23</f>
        <v>11504603.356875001</v>
      </c>
      <c r="T129" s="16">
        <f>(L129-F129)*12.4</f>
        <v>36037171.399999999</v>
      </c>
      <c r="U129" s="16">
        <f>(J129-D129)*1</f>
        <v>7042571.25</v>
      </c>
      <c r="V129" s="42">
        <f>MEDIAN(S129:U129)</f>
        <v>11504603.356875001</v>
      </c>
      <c r="W129" s="16">
        <f>LOG(R129,2)</f>
        <v>24.925315253407359</v>
      </c>
      <c r="X129" s="16">
        <f>LOG(V129,2)</f>
        <v>23.45570790897008</v>
      </c>
      <c r="Y129" s="3">
        <f>V129/R129</f>
        <v>0.36108056011686418</v>
      </c>
      <c r="Z129" s="3">
        <f>LOG(Y129,2)</f>
        <v>-1.4696073444372775</v>
      </c>
      <c r="AA129" s="3">
        <f>TTEST(O129:Q129,S129:U129,2,1)</f>
        <v>0.5059702223224507</v>
      </c>
      <c r="AB129" s="3">
        <f>-LOG(AA129)</f>
        <v>0.29587504177993501</v>
      </c>
      <c r="AC129" s="16" t="s">
        <v>413</v>
      </c>
      <c r="AD129" s="16" t="s">
        <v>458</v>
      </c>
      <c r="AE129" s="16" t="s">
        <v>145</v>
      </c>
      <c r="AF129" s="16" t="s">
        <v>459</v>
      </c>
      <c r="AG129" s="15" t="s">
        <v>82</v>
      </c>
    </row>
    <row r="130" spans="1:33" x14ac:dyDescent="0.5">
      <c r="A130" s="16" t="s">
        <v>1759</v>
      </c>
      <c r="B130" s="16" t="s">
        <v>1760</v>
      </c>
      <c r="C130" s="16" t="s">
        <v>1761</v>
      </c>
      <c r="D130" s="16">
        <v>2130107</v>
      </c>
      <c r="E130" s="16">
        <v>631861.4375</v>
      </c>
      <c r="F130" s="16">
        <v>343906.3125</v>
      </c>
      <c r="G130" s="16">
        <v>7797050</v>
      </c>
      <c r="H130" s="16" t="s">
        <v>3040</v>
      </c>
      <c r="I130" s="16">
        <v>8080924</v>
      </c>
      <c r="J130" s="16" t="s">
        <v>3040</v>
      </c>
      <c r="K130" s="16">
        <v>5881704.5</v>
      </c>
      <c r="L130" s="16">
        <v>4415739.5</v>
      </c>
      <c r="M130" s="16">
        <v>433</v>
      </c>
      <c r="N130" s="16">
        <v>48.6</v>
      </c>
      <c r="O130" s="16">
        <f>(I130-F130)*3.72</f>
        <v>28781705.797500003</v>
      </c>
      <c r="P130" s="16">
        <f>(G130-D130)*5.89</f>
        <v>33378294.27</v>
      </c>
      <c r="Q130" s="16" t="e">
        <f>(H130-F130)*1</f>
        <v>#VALUE!</v>
      </c>
      <c r="R130" s="17" t="e">
        <f>MEDIAN(O130:Q130)</f>
        <v>#VALUE!</v>
      </c>
      <c r="S130" s="16">
        <f>(K130-E130)*1.23</f>
        <v>6457306.9668749999</v>
      </c>
      <c r="T130" s="16">
        <f>(L130-F130)*12.4</f>
        <v>50490731.524999999</v>
      </c>
      <c r="U130" s="16" t="e">
        <f>(J130-D130)*1</f>
        <v>#VALUE!</v>
      </c>
      <c r="V130" s="42" t="e">
        <f>MEDIAN(S130:U130)</f>
        <v>#VALUE!</v>
      </c>
      <c r="W130" s="16" t="e">
        <f>LOG(R130,2)</f>
        <v>#VALUE!</v>
      </c>
      <c r="X130" s="16" t="e">
        <f>LOG(V130,2)</f>
        <v>#VALUE!</v>
      </c>
      <c r="Y130" s="3" t="e">
        <f>V130/R130</f>
        <v>#VALUE!</v>
      </c>
      <c r="Z130" s="3" t="e">
        <f>LOG(Y130,2)</f>
        <v>#VALUE!</v>
      </c>
      <c r="AA130" s="3" t="e">
        <f>TTEST(O130:Q130,S130:U130,2,1)</f>
        <v>#VALUE!</v>
      </c>
      <c r="AB130" s="3" t="e">
        <f>-LOG(AA130)</f>
        <v>#VALUE!</v>
      </c>
      <c r="AC130" s="16" t="s">
        <v>112</v>
      </c>
      <c r="AD130" s="16" t="s">
        <v>467</v>
      </c>
      <c r="AE130" s="16" t="s">
        <v>51</v>
      </c>
      <c r="AF130" s="16" t="s">
        <v>1521</v>
      </c>
      <c r="AG130" s="15" t="s">
        <v>62</v>
      </c>
    </row>
    <row r="131" spans="1:33" x14ac:dyDescent="0.5">
      <c r="A131" s="16" t="s">
        <v>1631</v>
      </c>
      <c r="B131" s="16" t="s">
        <v>1632</v>
      </c>
      <c r="C131" s="16" t="s">
        <v>1633</v>
      </c>
      <c r="D131" s="16">
        <v>1432589.25</v>
      </c>
      <c r="E131" s="16">
        <v>1602361.125</v>
      </c>
      <c r="F131" s="16">
        <v>1100894.78125</v>
      </c>
      <c r="G131" s="16">
        <v>16572934</v>
      </c>
      <c r="H131" s="16">
        <v>10370283</v>
      </c>
      <c r="I131" s="16">
        <v>6284281.5</v>
      </c>
      <c r="J131" s="16">
        <v>12107892.5</v>
      </c>
      <c r="K131" s="16">
        <v>2540605.75</v>
      </c>
      <c r="L131" s="16">
        <v>4478232.75</v>
      </c>
      <c r="M131" s="16">
        <v>1394</v>
      </c>
      <c r="N131" s="16">
        <v>157.80000000000001</v>
      </c>
      <c r="O131" s="16">
        <f>(I131-F131)*3.72</f>
        <v>19282198.59375</v>
      </c>
      <c r="P131" s="16">
        <f>(G131-D131)*5.89</f>
        <v>89176630.577500001</v>
      </c>
      <c r="Q131" s="16">
        <f>(H131-F131)*1</f>
        <v>9269388.21875</v>
      </c>
      <c r="R131" s="17">
        <f>MEDIAN(O131:Q131)</f>
        <v>19282198.59375</v>
      </c>
      <c r="S131" s="16">
        <f>(K131-E131)*1.23</f>
        <v>1154040.8887499999</v>
      </c>
      <c r="T131" s="16">
        <f>(L131-F131)*12.4</f>
        <v>41878990.8125</v>
      </c>
      <c r="U131" s="16">
        <f>(J131-D131)*1</f>
        <v>10675303.25</v>
      </c>
      <c r="V131" s="42">
        <f>MEDIAN(S131:U131)</f>
        <v>10675303.25</v>
      </c>
      <c r="W131" s="16">
        <f>LOG(R131,2)</f>
        <v>24.200766224050163</v>
      </c>
      <c r="X131" s="16">
        <f>LOG(V131,2)</f>
        <v>23.347773716826122</v>
      </c>
      <c r="Y131" s="3">
        <f>V131/R131</f>
        <v>0.55363516759236264</v>
      </c>
      <c r="Z131" s="3">
        <f>LOG(Y131,2)</f>
        <v>-0.85299250722403785</v>
      </c>
      <c r="AA131" s="3">
        <f>TTEST(O131:Q131,S131:U131,2,1)</f>
        <v>0.27056877271513946</v>
      </c>
      <c r="AB131" s="3">
        <f>-LOG(AA131)</f>
        <v>0.56772232828562097</v>
      </c>
      <c r="AC131" s="16" t="s">
        <v>205</v>
      </c>
      <c r="AD131" s="16" t="s">
        <v>1634</v>
      </c>
      <c r="AE131" s="16" t="s">
        <v>381</v>
      </c>
      <c r="AF131" s="16" t="s">
        <v>1635</v>
      </c>
      <c r="AG131" s="15" t="s">
        <v>242</v>
      </c>
    </row>
    <row r="132" spans="1:33" x14ac:dyDescent="0.5">
      <c r="A132" s="16" t="s">
        <v>2636</v>
      </c>
      <c r="B132" s="16" t="s">
        <v>2637</v>
      </c>
      <c r="C132" s="16" t="s">
        <v>2638</v>
      </c>
      <c r="D132" s="16">
        <v>2240943.25</v>
      </c>
      <c r="E132" s="16">
        <v>1398062.40625</v>
      </c>
      <c r="F132" s="16">
        <v>3096865.125</v>
      </c>
      <c r="G132" s="16">
        <v>11158822</v>
      </c>
      <c r="H132" s="16">
        <v>9378781.5</v>
      </c>
      <c r="I132" s="16">
        <v>7658979.5</v>
      </c>
      <c r="J132" s="16">
        <v>11462805.75</v>
      </c>
      <c r="K132" s="16">
        <v>4207538.75</v>
      </c>
      <c r="L132" s="16">
        <v>4507769.375</v>
      </c>
      <c r="M132" s="16">
        <v>1197</v>
      </c>
      <c r="N132" s="16">
        <v>135.6</v>
      </c>
      <c r="O132" s="16">
        <f>(I132-F132)*3.72</f>
        <v>16971065.475000001</v>
      </c>
      <c r="P132" s="16">
        <f>(G132-D132)*5.89</f>
        <v>52526305.837499999</v>
      </c>
      <c r="Q132" s="16">
        <f>(H132-F132)*1</f>
        <v>6281916.375</v>
      </c>
      <c r="R132" s="17">
        <f>MEDIAN(O132:Q132)</f>
        <v>16971065.475000001</v>
      </c>
      <c r="S132" s="16">
        <f>(K132-E132)*1.23</f>
        <v>3455655.9028125</v>
      </c>
      <c r="T132" s="16">
        <f>(L132-F132)*12.4</f>
        <v>17495212.699999999</v>
      </c>
      <c r="U132" s="16">
        <f>(J132-D132)*1</f>
        <v>9221862.5</v>
      </c>
      <c r="V132" s="42">
        <f>MEDIAN(S132:U132)</f>
        <v>9221862.5</v>
      </c>
      <c r="W132" s="16">
        <f>LOG(R132,2)</f>
        <v>24.016573807008729</v>
      </c>
      <c r="X132" s="16">
        <f>LOG(V132,2)</f>
        <v>23.136626724333723</v>
      </c>
      <c r="Y132" s="3">
        <f>V132/R132</f>
        <v>0.54338736207132565</v>
      </c>
      <c r="Z132" s="3">
        <f>LOG(Y132,2)</f>
        <v>-0.87994708267500632</v>
      </c>
      <c r="AA132" s="3">
        <f>TTEST(O132:Q132,S132:U132,2,1)</f>
        <v>0.30087639507054886</v>
      </c>
      <c r="AB132" s="3">
        <f>-LOG(AA132)</f>
        <v>0.52161188302339767</v>
      </c>
      <c r="AC132" s="16" t="s">
        <v>178</v>
      </c>
      <c r="AD132" s="16" t="s">
        <v>72</v>
      </c>
      <c r="AE132" s="16" t="s">
        <v>60</v>
      </c>
      <c r="AF132" s="16" t="s">
        <v>2639</v>
      </c>
      <c r="AG132" s="15" t="s">
        <v>45</v>
      </c>
    </row>
    <row r="133" spans="1:33" x14ac:dyDescent="0.5">
      <c r="A133" s="16" t="s">
        <v>1988</v>
      </c>
      <c r="B133" s="16" t="s">
        <v>1989</v>
      </c>
      <c r="C133" s="16" t="s">
        <v>1990</v>
      </c>
      <c r="D133" s="16">
        <v>3814762</v>
      </c>
      <c r="E133" s="16">
        <v>2217153.25</v>
      </c>
      <c r="F133" s="16">
        <v>1674925.125</v>
      </c>
      <c r="G133" s="16">
        <v>9208690</v>
      </c>
      <c r="H133" s="16">
        <v>6335004</v>
      </c>
      <c r="I133" s="16">
        <v>10659449</v>
      </c>
      <c r="J133" s="16">
        <v>9483084</v>
      </c>
      <c r="K133" s="16">
        <v>6685859.5</v>
      </c>
      <c r="L133" s="16">
        <v>4533066.5</v>
      </c>
      <c r="M133" s="16">
        <v>173</v>
      </c>
      <c r="N133" s="16">
        <v>19</v>
      </c>
      <c r="O133" s="16">
        <f>(I133-F133)*3.72</f>
        <v>33422428.815000001</v>
      </c>
      <c r="P133" s="16">
        <f>(G133-D133)*5.89</f>
        <v>31770235.919999998</v>
      </c>
      <c r="Q133" s="16">
        <f>(H133-F133)*1</f>
        <v>4660078.875</v>
      </c>
      <c r="R133" s="17">
        <f>MEDIAN(O133:Q133)</f>
        <v>31770235.919999998</v>
      </c>
      <c r="S133" s="16">
        <f>(K133-E133)*1.23</f>
        <v>5496508.6875</v>
      </c>
      <c r="T133" s="16">
        <f>(L133-F133)*12.4</f>
        <v>35440953.050000004</v>
      </c>
      <c r="U133" s="16">
        <f>(J133-D133)*1</f>
        <v>5668322</v>
      </c>
      <c r="V133" s="42">
        <f>MEDIAN(S133:U133)</f>
        <v>5668322</v>
      </c>
      <c r="W133" s="16">
        <f>LOG(R133,2)</f>
        <v>24.921172467493989</v>
      </c>
      <c r="X133" s="16">
        <f>LOG(V133,2)</f>
        <v>22.434490284991565</v>
      </c>
      <c r="Y133" s="3">
        <f>V133/R133</f>
        <v>0.17841611293895612</v>
      </c>
      <c r="Z133" s="3">
        <f>LOG(Y133,2)</f>
        <v>-2.4866821825024235</v>
      </c>
      <c r="AA133" s="3">
        <f>TTEST(O133:Q133,S133:U133,2,1)</f>
        <v>0.52378813889238462</v>
      </c>
      <c r="AB133" s="3">
        <f>-LOG(AA133)</f>
        <v>0.28084434033596883</v>
      </c>
      <c r="AC133" s="16" t="s">
        <v>44</v>
      </c>
      <c r="AD133" s="16" t="s">
        <v>1991</v>
      </c>
      <c r="AE133" s="16" t="s">
        <v>44</v>
      </c>
      <c r="AF133" s="16" t="s">
        <v>1992</v>
      </c>
      <c r="AG133" s="15" t="s">
        <v>342</v>
      </c>
    </row>
    <row r="134" spans="1:33" x14ac:dyDescent="0.5">
      <c r="A134" s="16" t="s">
        <v>2608</v>
      </c>
      <c r="B134" s="16" t="s">
        <v>2609</v>
      </c>
      <c r="C134" s="16" t="s">
        <v>2610</v>
      </c>
      <c r="D134" s="16">
        <v>18292742</v>
      </c>
      <c r="E134" s="16">
        <v>2775520.3125</v>
      </c>
      <c r="F134" s="16">
        <v>7763723.53125</v>
      </c>
      <c r="G134" s="16">
        <v>6578588.75</v>
      </c>
      <c r="H134" s="16">
        <v>22853383</v>
      </c>
      <c r="I134" s="16">
        <v>62506473.5</v>
      </c>
      <c r="J134" s="16">
        <v>16094699.5</v>
      </c>
      <c r="K134" s="16">
        <v>51762967</v>
      </c>
      <c r="L134" s="16">
        <v>4638808.6875</v>
      </c>
      <c r="M134" s="16">
        <v>935</v>
      </c>
      <c r="N134" s="16">
        <v>101.5</v>
      </c>
      <c r="O134" s="16">
        <f>(I134-F134)*3.72</f>
        <v>203643029.88375002</v>
      </c>
      <c r="P134" s="16">
        <f>(G134-D134)*5.89</f>
        <v>-68996362.642499998</v>
      </c>
      <c r="Q134" s="16">
        <f>(H134-F134)*1</f>
        <v>15089659.46875</v>
      </c>
      <c r="R134" s="17">
        <f>MEDIAN(O134:Q134)</f>
        <v>15089659.46875</v>
      </c>
      <c r="S134" s="16">
        <f>(K134-E134)*1.23</f>
        <v>60254559.425624996</v>
      </c>
      <c r="T134" s="16">
        <f>(L134-F134)*12.4</f>
        <v>-38748944.0625</v>
      </c>
      <c r="U134" s="16">
        <f>(J134-D134)*1</f>
        <v>-2198042.5</v>
      </c>
      <c r="V134" s="42">
        <f>25000</f>
        <v>25000</v>
      </c>
      <c r="W134" s="16">
        <f>LOG(R134,2)</f>
        <v>23.847056912866787</v>
      </c>
      <c r="X134" s="16">
        <f>LOG(V134,2)</f>
        <v>14.609640474436812</v>
      </c>
      <c r="Y134" s="3">
        <f>V134/R134</f>
        <v>1.6567636964753159E-3</v>
      </c>
      <c r="Z134" s="3">
        <f>LOG(Y134,2)</f>
        <v>-9.2374164384299746</v>
      </c>
      <c r="AA134" s="3">
        <f>TTEST(O134:Q134,S134:U134,2,1)</f>
        <v>0.48967908875159238</v>
      </c>
      <c r="AB134" s="3">
        <f>-LOG(AA134)</f>
        <v>0.31008844169079042</v>
      </c>
      <c r="AC134" s="16" t="s">
        <v>438</v>
      </c>
      <c r="AD134" s="16" t="s">
        <v>439</v>
      </c>
      <c r="AE134" s="16" t="s">
        <v>51</v>
      </c>
      <c r="AF134" s="16" t="s">
        <v>440</v>
      </c>
      <c r="AG134" s="15" t="s">
        <v>158</v>
      </c>
    </row>
    <row r="135" spans="1:33" x14ac:dyDescent="0.5">
      <c r="A135" s="16" t="s">
        <v>646</v>
      </c>
      <c r="B135" s="16" t="s">
        <v>647</v>
      </c>
      <c r="C135" s="16" t="s">
        <v>648</v>
      </c>
      <c r="D135" s="16">
        <v>3916934.25</v>
      </c>
      <c r="E135" s="16" t="s">
        <v>3040</v>
      </c>
      <c r="F135" s="16" t="s">
        <v>3040</v>
      </c>
      <c r="G135" s="16">
        <v>11068262</v>
      </c>
      <c r="H135" s="16">
        <v>8064030.5</v>
      </c>
      <c r="I135" s="16">
        <v>13257418</v>
      </c>
      <c r="J135" s="16">
        <v>10125177</v>
      </c>
      <c r="K135" s="16">
        <v>11203476</v>
      </c>
      <c r="L135" s="16">
        <v>4680356.5</v>
      </c>
      <c r="M135" s="16">
        <v>475</v>
      </c>
      <c r="N135" s="16">
        <v>54.5</v>
      </c>
      <c r="O135" s="16" t="e">
        <f>(I135-F135)*3.72</f>
        <v>#VALUE!</v>
      </c>
      <c r="P135" s="16">
        <f>(G135-D135)*5.89</f>
        <v>42121320.447499998</v>
      </c>
      <c r="Q135" s="16" t="e">
        <f>(H135-F135)*1</f>
        <v>#VALUE!</v>
      </c>
      <c r="R135" s="17" t="e">
        <f>MEDIAN(O135:Q135)</f>
        <v>#VALUE!</v>
      </c>
      <c r="S135" s="16" t="e">
        <f>(K135-E135)*1.23</f>
        <v>#VALUE!</v>
      </c>
      <c r="T135" s="16" t="e">
        <f>(L135-F135)*12.4</f>
        <v>#VALUE!</v>
      </c>
      <c r="U135" s="16">
        <f>(J135-D135)*1</f>
        <v>6208242.75</v>
      </c>
      <c r="V135" s="42" t="e">
        <f>MEDIAN(S135:U135)</f>
        <v>#VALUE!</v>
      </c>
      <c r="W135" s="16" t="e">
        <f>LOG(R135,2)</f>
        <v>#VALUE!</v>
      </c>
      <c r="X135" s="16" t="e">
        <f>LOG(V135,2)</f>
        <v>#VALUE!</v>
      </c>
      <c r="Y135" s="3" t="e">
        <f>V135/R135</f>
        <v>#VALUE!</v>
      </c>
      <c r="Z135" s="3" t="e">
        <f>LOG(Y135,2)</f>
        <v>#VALUE!</v>
      </c>
      <c r="AA135" s="3" t="e">
        <f>TTEST(O135:Q135,S135:U135,2,1)</f>
        <v>#VALUE!</v>
      </c>
      <c r="AB135" s="3" t="e">
        <f>-LOG(AA135)</f>
        <v>#VALUE!</v>
      </c>
      <c r="AC135" s="16" t="s">
        <v>649</v>
      </c>
      <c r="AD135" s="16" t="s">
        <v>650</v>
      </c>
      <c r="AE135" s="16" t="s">
        <v>51</v>
      </c>
      <c r="AF135" s="16" t="s">
        <v>651</v>
      </c>
      <c r="AG135" s="15" t="s">
        <v>342</v>
      </c>
    </row>
    <row r="136" spans="1:33" x14ac:dyDescent="0.5">
      <c r="A136" s="16" t="s">
        <v>2271</v>
      </c>
      <c r="B136" s="16" t="s">
        <v>2272</v>
      </c>
      <c r="C136" s="16" t="s">
        <v>2273</v>
      </c>
      <c r="D136" s="16">
        <v>3721097.375</v>
      </c>
      <c r="E136" s="16">
        <v>1312773.5</v>
      </c>
      <c r="F136" s="16">
        <v>2067914.75</v>
      </c>
      <c r="G136" s="16">
        <v>14457522.5</v>
      </c>
      <c r="H136" s="16">
        <v>10862448</v>
      </c>
      <c r="I136" s="16">
        <v>5835973.5</v>
      </c>
      <c r="J136" s="16">
        <v>14048503.75</v>
      </c>
      <c r="K136" s="16">
        <v>4722915.625</v>
      </c>
      <c r="L136" s="16">
        <v>4804980.25</v>
      </c>
      <c r="M136" s="16">
        <v>616</v>
      </c>
      <c r="N136" s="16">
        <v>68.099999999999994</v>
      </c>
      <c r="O136" s="16">
        <f>(I136-F136)*3.72</f>
        <v>14017178.550000001</v>
      </c>
      <c r="P136" s="16">
        <f>(G136-D136)*5.89</f>
        <v>63237543.986249998</v>
      </c>
      <c r="Q136" s="16">
        <f>(H136-F136)*1</f>
        <v>8794533.25</v>
      </c>
      <c r="R136" s="17">
        <f>MEDIAN(O136:Q136)</f>
        <v>14017178.550000001</v>
      </c>
      <c r="S136" s="16">
        <f>(K136-E136)*1.23</f>
        <v>4194474.8137499997</v>
      </c>
      <c r="T136" s="16">
        <f>(L136-F136)*12.4</f>
        <v>33939612.200000003</v>
      </c>
      <c r="U136" s="16">
        <f>(J136-D136)*1</f>
        <v>10327406.375</v>
      </c>
      <c r="V136" s="42">
        <f>MEDIAN(S136:U136)</f>
        <v>10327406.375</v>
      </c>
      <c r="W136" s="16">
        <f>LOG(R136,2)</f>
        <v>23.740692649682725</v>
      </c>
      <c r="X136" s="16">
        <f>LOG(V136,2)</f>
        <v>23.29997464544789</v>
      </c>
      <c r="Y136" s="3">
        <f>V136/R136</f>
        <v>0.73676784084340563</v>
      </c>
      <c r="Z136" s="3">
        <f>LOG(Y136,2)</f>
        <v>-0.44071800423483587</v>
      </c>
      <c r="AA136" s="3">
        <f>TTEST(O136:Q136,S136:U136,2,1)</f>
        <v>0.29857120652512503</v>
      </c>
      <c r="AB136" s="3">
        <f>-LOG(AA136)</f>
        <v>0.52495207688628487</v>
      </c>
      <c r="AC136" s="16" t="s">
        <v>1405</v>
      </c>
      <c r="AD136" s="16" t="s">
        <v>311</v>
      </c>
      <c r="AE136" s="16" t="s">
        <v>60</v>
      </c>
      <c r="AF136" s="16" t="s">
        <v>2274</v>
      </c>
      <c r="AG136" s="15" t="s">
        <v>45</v>
      </c>
    </row>
    <row r="137" spans="1:33" x14ac:dyDescent="0.5">
      <c r="A137" s="16" t="s">
        <v>2307</v>
      </c>
      <c r="B137" s="16" t="s">
        <v>2308</v>
      </c>
      <c r="C137" s="16" t="s">
        <v>2309</v>
      </c>
      <c r="D137" s="16">
        <v>3365468.125</v>
      </c>
      <c r="E137" s="16">
        <v>2075154.5</v>
      </c>
      <c r="F137" s="16">
        <v>2976927.25</v>
      </c>
      <c r="G137" s="16">
        <v>13074053</v>
      </c>
      <c r="H137" s="16">
        <v>19444228</v>
      </c>
      <c r="I137" s="16">
        <v>10147290.5</v>
      </c>
      <c r="J137" s="16">
        <v>19570401.5</v>
      </c>
      <c r="K137" s="16">
        <v>8894200.5</v>
      </c>
      <c r="L137" s="16">
        <v>4867064.5</v>
      </c>
      <c r="M137" s="16">
        <v>176</v>
      </c>
      <c r="N137" s="16">
        <v>20.7</v>
      </c>
      <c r="O137" s="16">
        <f>(I137-F137)*3.72</f>
        <v>26673751.290000003</v>
      </c>
      <c r="P137" s="16">
        <f>(G137-D137)*5.89</f>
        <v>57183564.91375</v>
      </c>
      <c r="Q137" s="16">
        <f>(H137-F137)*1</f>
        <v>16467300.75</v>
      </c>
      <c r="R137" s="17">
        <f>MEDIAN(O137:Q137)</f>
        <v>26673751.290000003</v>
      </c>
      <c r="S137" s="16">
        <f>(K137-E137)*1.23</f>
        <v>8387426.5800000001</v>
      </c>
      <c r="T137" s="16">
        <f>(L137-F137)*12.4</f>
        <v>23437701.900000002</v>
      </c>
      <c r="U137" s="16">
        <f>(J137-D137)*1</f>
        <v>16204933.375</v>
      </c>
      <c r="V137" s="42">
        <f>MEDIAN(S137:U137)</f>
        <v>16204933.375</v>
      </c>
      <c r="W137" s="16">
        <f>LOG(R137,2)</f>
        <v>24.668917398245608</v>
      </c>
      <c r="X137" s="16">
        <f>LOG(V137,2)</f>
        <v>23.949929753379806</v>
      </c>
      <c r="Y137" s="3">
        <f>V137/R137</f>
        <v>0.6075235987176365</v>
      </c>
      <c r="Z137" s="3">
        <f>LOG(Y137,2)</f>
        <v>-0.71898764486580247</v>
      </c>
      <c r="AA137" s="3">
        <f>TTEST(O137:Q137,S137:U137,2,1)</f>
        <v>0.21339114309241181</v>
      </c>
      <c r="AB137" s="3">
        <f>-LOG(AA137)</f>
        <v>0.67082361015014669</v>
      </c>
      <c r="AC137" s="16" t="s">
        <v>92</v>
      </c>
      <c r="AD137" s="16" t="s">
        <v>93</v>
      </c>
      <c r="AE137" s="16" t="s">
        <v>51</v>
      </c>
      <c r="AF137" s="16" t="s">
        <v>61</v>
      </c>
      <c r="AG137" s="15" t="s">
        <v>62</v>
      </c>
    </row>
    <row r="138" spans="1:33" x14ac:dyDescent="0.5">
      <c r="A138" s="16" t="s">
        <v>2493</v>
      </c>
      <c r="B138" s="16" t="s">
        <v>2494</v>
      </c>
      <c r="C138" s="16" t="s">
        <v>2495</v>
      </c>
      <c r="D138" s="16">
        <v>7591239.75</v>
      </c>
      <c r="E138" s="16">
        <v>7428894.375</v>
      </c>
      <c r="F138" s="16">
        <v>8109449</v>
      </c>
      <c r="G138" s="16">
        <v>19605716.5</v>
      </c>
      <c r="H138" s="16">
        <v>21534047.75</v>
      </c>
      <c r="I138" s="16">
        <v>10563798.25</v>
      </c>
      <c r="J138" s="16">
        <v>18068568</v>
      </c>
      <c r="K138" s="16">
        <v>7564854.5</v>
      </c>
      <c r="L138" s="16">
        <v>4893830.75</v>
      </c>
      <c r="M138" s="16">
        <v>614</v>
      </c>
      <c r="N138" s="16">
        <v>69.099999999999994</v>
      </c>
      <c r="O138" s="16">
        <f>(I138-F138)*3.72</f>
        <v>9130179.2100000009</v>
      </c>
      <c r="P138" s="16">
        <f>(G138-D138)*5.89</f>
        <v>70765268.05749999</v>
      </c>
      <c r="Q138" s="16">
        <f>(H138-F138)*1</f>
        <v>13424598.75</v>
      </c>
      <c r="R138" s="17">
        <f>MEDIAN(O138:Q138)</f>
        <v>13424598.75</v>
      </c>
      <c r="S138" s="16">
        <f>(K138-E138)*1.23</f>
        <v>167230.95374999999</v>
      </c>
      <c r="T138" s="16">
        <f>(L138-F138)*12.4</f>
        <v>-39873666.300000004</v>
      </c>
      <c r="U138" s="16">
        <f>(J138-D138)*1</f>
        <v>10477328.25</v>
      </c>
      <c r="V138" s="42">
        <f>MEDIAN(S138:U138)</f>
        <v>167230.95374999999</v>
      </c>
      <c r="W138" s="16">
        <f>LOG(R138,2)</f>
        <v>23.678375632121575</v>
      </c>
      <c r="X138" s="16">
        <f>LOG(V138,2)</f>
        <v>17.351482383389527</v>
      </c>
      <c r="Y138" s="3">
        <f>V138/R138</f>
        <v>1.2457054163350691E-2</v>
      </c>
      <c r="Z138" s="3">
        <f>LOG(Y138,2)</f>
        <v>-6.3268932487320484</v>
      </c>
      <c r="AA138" s="3">
        <f>TTEST(O138:Q138,S138:U138,2,1)</f>
        <v>0.36281103921712221</v>
      </c>
      <c r="AB138" s="3">
        <f>-LOG(AA138)</f>
        <v>0.44031950717384272</v>
      </c>
      <c r="AC138" s="16" t="s">
        <v>1623</v>
      </c>
      <c r="AD138" s="16" t="s">
        <v>72</v>
      </c>
      <c r="AE138" s="16" t="s">
        <v>60</v>
      </c>
      <c r="AF138" s="16" t="s">
        <v>2496</v>
      </c>
      <c r="AG138" s="15" t="s">
        <v>45</v>
      </c>
    </row>
    <row r="139" spans="1:33" x14ac:dyDescent="0.5">
      <c r="A139" s="16" t="s">
        <v>386</v>
      </c>
      <c r="B139" s="16" t="s">
        <v>387</v>
      </c>
      <c r="C139" s="16" t="s">
        <v>388</v>
      </c>
      <c r="D139" s="16">
        <v>9228042.125</v>
      </c>
      <c r="E139" s="16">
        <v>1915011.3125</v>
      </c>
      <c r="F139" s="16">
        <v>3377233.1875</v>
      </c>
      <c r="G139" s="16">
        <v>17680713.75</v>
      </c>
      <c r="H139" s="16">
        <v>18666783.75</v>
      </c>
      <c r="I139" s="16">
        <v>22123966.25</v>
      </c>
      <c r="J139" s="16">
        <v>24570028.75</v>
      </c>
      <c r="K139" s="16">
        <v>18856439.75</v>
      </c>
      <c r="L139" s="16">
        <v>4940622.5</v>
      </c>
      <c r="M139" s="16">
        <v>493</v>
      </c>
      <c r="N139" s="16">
        <v>54.5</v>
      </c>
      <c r="O139" s="16">
        <f>(I139-F139)*3.72</f>
        <v>69737846.992500007</v>
      </c>
      <c r="P139" s="16">
        <f>(G139-D139)*5.89</f>
        <v>49786235.871249996</v>
      </c>
      <c r="Q139" s="16">
        <f>(H139-F139)*1</f>
        <v>15289550.5625</v>
      </c>
      <c r="R139" s="17">
        <f>MEDIAN(O139:Q139)</f>
        <v>49786235.871249996</v>
      </c>
      <c r="S139" s="16">
        <f>(K139-E139)*1.23</f>
        <v>20837956.978124999</v>
      </c>
      <c r="T139" s="16">
        <f>(L139-F139)*12.4</f>
        <v>19386027.475000001</v>
      </c>
      <c r="U139" s="16">
        <f>(J139-D139)*1</f>
        <v>15341986.625</v>
      </c>
      <c r="V139" s="42">
        <f>MEDIAN(S139:U139)</f>
        <v>19386027.475000001</v>
      </c>
      <c r="W139" s="16">
        <f>LOG(R139,2)</f>
        <v>25.569243607609796</v>
      </c>
      <c r="X139" s="16">
        <f>LOG(V139,2)</f>
        <v>24.208513865320956</v>
      </c>
      <c r="Y139" s="3">
        <f>V139/R139</f>
        <v>0.38938528160942631</v>
      </c>
      <c r="Z139" s="3">
        <f>LOG(Y139,2)</f>
        <v>-1.360729742288838</v>
      </c>
      <c r="AA139" s="3">
        <f>TTEST(O139:Q139,S139:U139,2,1)</f>
        <v>0.20537993771958796</v>
      </c>
      <c r="AB139" s="3">
        <f>-LOG(AA139)</f>
        <v>0.68744198217603203</v>
      </c>
      <c r="AC139" s="16" t="s">
        <v>105</v>
      </c>
      <c r="AD139" s="16" t="s">
        <v>389</v>
      </c>
      <c r="AE139" s="16" t="s">
        <v>80</v>
      </c>
      <c r="AF139" s="16" t="s">
        <v>390</v>
      </c>
      <c r="AG139" s="15" t="s">
        <v>62</v>
      </c>
    </row>
    <row r="140" spans="1:33" x14ac:dyDescent="0.5">
      <c r="A140" s="16" t="s">
        <v>2579</v>
      </c>
      <c r="B140" s="16" t="s">
        <v>2580</v>
      </c>
      <c r="C140" s="16" t="s">
        <v>2581</v>
      </c>
      <c r="D140" s="16">
        <v>10156794.25</v>
      </c>
      <c r="E140" s="16">
        <v>14029462.625</v>
      </c>
      <c r="F140" s="16">
        <v>9143412.25</v>
      </c>
      <c r="G140" s="16">
        <v>38237047.75</v>
      </c>
      <c r="H140" s="16">
        <v>19279021.5</v>
      </c>
      <c r="I140" s="16">
        <v>6365753.75</v>
      </c>
      <c r="J140" s="16">
        <v>14074052.125</v>
      </c>
      <c r="K140" s="16">
        <v>5125535.5625</v>
      </c>
      <c r="L140" s="16">
        <v>4971551.5625</v>
      </c>
      <c r="M140" s="16">
        <v>191</v>
      </c>
      <c r="N140" s="16">
        <v>22.2</v>
      </c>
      <c r="O140" s="16">
        <f>(I140-F140)*3.72</f>
        <v>-10332889.620000001</v>
      </c>
      <c r="P140" s="16">
        <f>(G140-D140)*5.89</f>
        <v>165392693.11499998</v>
      </c>
      <c r="Q140" s="16">
        <f>(H140-F140)*1</f>
        <v>10135609.25</v>
      </c>
      <c r="R140" s="17">
        <f>MEDIAN(O140:Q140)</f>
        <v>10135609.25</v>
      </c>
      <c r="S140" s="16">
        <f>(K140-E140)*1.23</f>
        <v>-10951830.286875</v>
      </c>
      <c r="T140" s="16">
        <f>(L140-F140)*12.4</f>
        <v>-51731072.524999999</v>
      </c>
      <c r="U140" s="16">
        <f>(J140-D140)*1</f>
        <v>3917257.875</v>
      </c>
      <c r="V140" s="42">
        <f>25000</f>
        <v>25000</v>
      </c>
      <c r="W140" s="16">
        <f>LOG(R140,2)</f>
        <v>23.272929475812202</v>
      </c>
      <c r="X140" s="16">
        <f>LOG(V140,2)</f>
        <v>14.609640474436812</v>
      </c>
      <c r="Y140" s="3">
        <f>V140/R140</f>
        <v>2.4665512830420134E-3</v>
      </c>
      <c r="Z140" s="3">
        <f>LOG(Y140,2)</f>
        <v>-8.6632890013753929</v>
      </c>
      <c r="AA140" s="3">
        <f>TTEST(O140:Q140,S140:U140,2,1)</f>
        <v>0.40471530179696569</v>
      </c>
      <c r="AB140" s="3">
        <f>-LOG(AA140)</f>
        <v>0.39285037514795662</v>
      </c>
      <c r="AC140" s="16" t="s">
        <v>599</v>
      </c>
      <c r="AD140" s="16" t="s">
        <v>311</v>
      </c>
      <c r="AE140" s="16" t="s">
        <v>51</v>
      </c>
      <c r="AF140" s="16" t="s">
        <v>2582</v>
      </c>
      <c r="AG140" s="15" t="s">
        <v>45</v>
      </c>
    </row>
    <row r="141" spans="1:33" x14ac:dyDescent="0.5">
      <c r="A141" s="16" t="s">
        <v>1981</v>
      </c>
      <c r="B141" s="16" t="s">
        <v>1982</v>
      </c>
      <c r="C141" s="16" t="s">
        <v>1983</v>
      </c>
      <c r="D141" s="16">
        <v>6651013.5</v>
      </c>
      <c r="E141" s="16">
        <v>1718139.1875</v>
      </c>
      <c r="F141" s="16">
        <v>3541955.625</v>
      </c>
      <c r="G141" s="16">
        <v>23737992.3125</v>
      </c>
      <c r="H141" s="16">
        <v>22410849</v>
      </c>
      <c r="I141" s="16">
        <v>37495189.25</v>
      </c>
      <c r="J141" s="16">
        <v>21655710</v>
      </c>
      <c r="K141" s="16">
        <v>27552803.5</v>
      </c>
      <c r="L141" s="16">
        <v>4992648.5</v>
      </c>
      <c r="M141" s="16">
        <v>607</v>
      </c>
      <c r="N141" s="16">
        <v>68.5</v>
      </c>
      <c r="O141" s="16">
        <f>(I141-F141)*3.72</f>
        <v>126306029.08500001</v>
      </c>
      <c r="P141" s="16">
        <f>(G141-D141)*5.89</f>
        <v>100642305.205625</v>
      </c>
      <c r="Q141" s="16">
        <f>(H141-F141)*1</f>
        <v>18868893.375</v>
      </c>
      <c r="R141" s="17">
        <f>MEDIAN(O141:Q141)</f>
        <v>100642305.205625</v>
      </c>
      <c r="S141" s="16">
        <f>(K141-E141)*1.23</f>
        <v>31776637.104375001</v>
      </c>
      <c r="T141" s="16">
        <f>(L141-F141)*12.4</f>
        <v>17988591.650000002</v>
      </c>
      <c r="U141" s="16">
        <f>(J141-D141)*1</f>
        <v>15004696.5</v>
      </c>
      <c r="V141" s="42">
        <f>MEDIAN(S141:U141)</f>
        <v>17988591.650000002</v>
      </c>
      <c r="W141" s="16">
        <f>LOG(R141,2)</f>
        <v>26.584661631645709</v>
      </c>
      <c r="X141" s="16">
        <f>LOG(V141,2)</f>
        <v>24.100578904770046</v>
      </c>
      <c r="Y141" s="3">
        <f>V141/R141</f>
        <v>0.17873787383195394</v>
      </c>
      <c r="Z141" s="3">
        <f>LOG(Y141,2)</f>
        <v>-2.48408272687566</v>
      </c>
      <c r="AA141" s="3">
        <f>TTEST(O141:Q141,S141:U141,2,1)</f>
        <v>0.16795797758602027</v>
      </c>
      <c r="AB141" s="3">
        <f>-LOG(AA141)</f>
        <v>0.77479936342514066</v>
      </c>
      <c r="AC141" s="16" t="s">
        <v>92</v>
      </c>
      <c r="AD141" s="16" t="s">
        <v>295</v>
      </c>
      <c r="AE141" s="16" t="s">
        <v>44</v>
      </c>
      <c r="AF141" s="16" t="s">
        <v>1125</v>
      </c>
      <c r="AG141" s="15" t="s">
        <v>342</v>
      </c>
    </row>
    <row r="142" spans="1:33" x14ac:dyDescent="0.5">
      <c r="A142" s="16" t="s">
        <v>1916</v>
      </c>
      <c r="B142" s="16" t="s">
        <v>1917</v>
      </c>
      <c r="C142" s="16" t="s">
        <v>1918</v>
      </c>
      <c r="D142" s="16">
        <v>4609940.3125</v>
      </c>
      <c r="E142" s="16">
        <v>1604195.1875</v>
      </c>
      <c r="F142" s="16">
        <v>6038904.875</v>
      </c>
      <c r="G142" s="16">
        <v>14181826.25</v>
      </c>
      <c r="H142" s="16">
        <v>11808423</v>
      </c>
      <c r="I142" s="16">
        <v>23537212.5</v>
      </c>
      <c r="J142" s="16">
        <v>15841490.5</v>
      </c>
      <c r="K142" s="16">
        <v>13364129.25</v>
      </c>
      <c r="L142" s="16">
        <v>5030491</v>
      </c>
      <c r="M142" s="16">
        <v>960</v>
      </c>
      <c r="N142" s="16">
        <v>111.6</v>
      </c>
      <c r="O142" s="16">
        <f>(I142-F142)*3.72</f>
        <v>65093704.365000002</v>
      </c>
      <c r="P142" s="16">
        <f>(G142-D142)*5.89</f>
        <v>56378408.171875</v>
      </c>
      <c r="Q142" s="16">
        <f>(H142-F142)*1</f>
        <v>5769518.125</v>
      </c>
      <c r="R142" s="17">
        <f>MEDIAN(O142:Q142)</f>
        <v>56378408.171875</v>
      </c>
      <c r="S142" s="16">
        <f>(K142-E142)*1.23</f>
        <v>14464718.896875</v>
      </c>
      <c r="T142" s="16">
        <f>(L142-F142)*12.4</f>
        <v>-12504332.050000001</v>
      </c>
      <c r="U142" s="16">
        <f>(J142-D142)*1</f>
        <v>11231550.1875</v>
      </c>
      <c r="V142" s="42">
        <f>MEDIAN(S142:U142)</f>
        <v>11231550.1875</v>
      </c>
      <c r="W142" s="16">
        <f>LOG(R142,2)</f>
        <v>25.748639408615748</v>
      </c>
      <c r="X142" s="16">
        <f>LOG(V142,2)</f>
        <v>23.421053727611088</v>
      </c>
      <c r="Y142" s="3">
        <f>V142/R142</f>
        <v>0.19921722786602167</v>
      </c>
      <c r="Z142" s="3">
        <f>LOG(Y142,2)</f>
        <v>-2.327585681004662</v>
      </c>
      <c r="AA142" s="3">
        <f>TTEST(O142:Q142,S142:U142,2,1)</f>
        <v>0.23131956081593552</v>
      </c>
      <c r="AB142" s="3">
        <f>-LOG(AA142)</f>
        <v>0.63578764092056472</v>
      </c>
      <c r="AC142" s="16" t="s">
        <v>899</v>
      </c>
      <c r="AD142" s="16" t="s">
        <v>1919</v>
      </c>
      <c r="AE142" s="16" t="s">
        <v>80</v>
      </c>
      <c r="AF142" s="16" t="s">
        <v>1920</v>
      </c>
      <c r="AG142" s="15" t="s">
        <v>54</v>
      </c>
    </row>
    <row r="143" spans="1:33" x14ac:dyDescent="0.5">
      <c r="A143" s="16" t="s">
        <v>2769</v>
      </c>
      <c r="B143" s="16" t="s">
        <v>2770</v>
      </c>
      <c r="C143" s="16" t="s">
        <v>2771</v>
      </c>
      <c r="D143" s="16">
        <v>5647093.5</v>
      </c>
      <c r="E143" s="16">
        <v>1210995</v>
      </c>
      <c r="F143" s="16">
        <v>1758151.5</v>
      </c>
      <c r="G143" s="16">
        <v>5330037</v>
      </c>
      <c r="H143" s="16">
        <v>3933637.25</v>
      </c>
      <c r="I143" s="16">
        <v>13332556</v>
      </c>
      <c r="J143" s="16">
        <v>7974405.5</v>
      </c>
      <c r="K143" s="16" t="s">
        <v>3040</v>
      </c>
      <c r="L143" s="16">
        <v>5097294</v>
      </c>
      <c r="M143" s="16">
        <v>199</v>
      </c>
      <c r="N143" s="16">
        <v>22.4</v>
      </c>
      <c r="O143" s="16">
        <f>(I143-F143)*3.72</f>
        <v>43056784.740000002</v>
      </c>
      <c r="P143" s="16">
        <f>(G143-D143)*5.89</f>
        <v>-1867462.7849999999</v>
      </c>
      <c r="Q143" s="16">
        <f>(H143-F143)*1</f>
        <v>2175485.75</v>
      </c>
      <c r="R143" s="17">
        <f>MEDIAN(O143:Q143)</f>
        <v>2175485.75</v>
      </c>
      <c r="S143" s="16" t="e">
        <f>(K143-E143)*1.23</f>
        <v>#VALUE!</v>
      </c>
      <c r="T143" s="16">
        <f>(L143-F143)*12.4</f>
        <v>41405367</v>
      </c>
      <c r="U143" s="16">
        <f>(J143-D143)*1</f>
        <v>2327312</v>
      </c>
      <c r="V143" s="42" t="e">
        <f>MEDIAN(S143:U143)</f>
        <v>#VALUE!</v>
      </c>
      <c r="W143" s="16">
        <f>LOG(R143,2)</f>
        <v>21.05290613620415</v>
      </c>
      <c r="X143" s="16" t="e">
        <f>LOG(V143,2)</f>
        <v>#VALUE!</v>
      </c>
      <c r="Y143" s="3" t="e">
        <f>V143/R143</f>
        <v>#VALUE!</v>
      </c>
      <c r="Z143" s="3" t="e">
        <f>LOG(Y143,2)</f>
        <v>#VALUE!</v>
      </c>
      <c r="AA143" s="3" t="e">
        <f>TTEST(O143:Q143,S143:U143,2,1)</f>
        <v>#VALUE!</v>
      </c>
      <c r="AB143" s="3" t="e">
        <f>-LOG(AA143)</f>
        <v>#VALUE!</v>
      </c>
      <c r="AC143" s="16" t="s">
        <v>155</v>
      </c>
      <c r="AD143" s="16" t="s">
        <v>2772</v>
      </c>
      <c r="AE143" s="16" t="s">
        <v>44</v>
      </c>
      <c r="AF143" s="16" t="s">
        <v>2773</v>
      </c>
      <c r="AG143" s="15" t="s">
        <v>82</v>
      </c>
    </row>
    <row r="144" spans="1:33" x14ac:dyDescent="0.5">
      <c r="A144" s="16" t="s">
        <v>2912</v>
      </c>
      <c r="B144" s="16" t="s">
        <v>2913</v>
      </c>
      <c r="C144" s="16" t="s">
        <v>2914</v>
      </c>
      <c r="D144" s="16" t="s">
        <v>3040</v>
      </c>
      <c r="E144" s="16">
        <v>3858667.75</v>
      </c>
      <c r="F144" s="16">
        <v>2428679.75</v>
      </c>
      <c r="G144" s="16">
        <v>9321781</v>
      </c>
      <c r="H144" s="16">
        <v>6140443.5</v>
      </c>
      <c r="I144" s="16" t="s">
        <v>3040</v>
      </c>
      <c r="J144" s="16">
        <v>6426267.5</v>
      </c>
      <c r="K144" s="16" t="s">
        <v>3040</v>
      </c>
      <c r="L144" s="16">
        <v>5205908.5</v>
      </c>
      <c r="M144" s="16">
        <v>764</v>
      </c>
      <c r="N144" s="16">
        <v>89.4</v>
      </c>
      <c r="O144" s="16" t="e">
        <f>(I144-F144)*3.72</f>
        <v>#VALUE!</v>
      </c>
      <c r="P144" s="16" t="e">
        <f>(G144-D144)*5.89</f>
        <v>#VALUE!</v>
      </c>
      <c r="Q144" s="16">
        <f>(H144-F144)*1</f>
        <v>3711763.75</v>
      </c>
      <c r="R144" s="17" t="e">
        <f>MEDIAN(O144:Q144)</f>
        <v>#VALUE!</v>
      </c>
      <c r="S144" s="16" t="e">
        <f>(K144-E144)*1.23</f>
        <v>#VALUE!</v>
      </c>
      <c r="T144" s="16">
        <f>(L144-F144)*12.4</f>
        <v>34437636.5</v>
      </c>
      <c r="U144" s="16" t="e">
        <f>(J144-D144)*1</f>
        <v>#VALUE!</v>
      </c>
      <c r="V144" s="42" t="e">
        <f>MEDIAN(S144:U144)</f>
        <v>#VALUE!</v>
      </c>
      <c r="W144" s="16" t="e">
        <f>LOG(R144,2)</f>
        <v>#VALUE!</v>
      </c>
      <c r="X144" s="16" t="e">
        <f>LOG(V144,2)</f>
        <v>#VALUE!</v>
      </c>
      <c r="Y144" s="3" t="e">
        <f>V144/R144</f>
        <v>#VALUE!</v>
      </c>
      <c r="Z144" s="3" t="e">
        <f>LOG(Y144,2)</f>
        <v>#VALUE!</v>
      </c>
      <c r="AA144" s="3" t="e">
        <f>TTEST(O144:Q144,S144:U144,2,1)</f>
        <v>#VALUE!</v>
      </c>
      <c r="AB144" s="3" t="e">
        <f>-LOG(AA144)</f>
        <v>#VALUE!</v>
      </c>
      <c r="AC144" s="16" t="s">
        <v>131</v>
      </c>
      <c r="AD144" s="16" t="s">
        <v>42</v>
      </c>
      <c r="AE144" s="16" t="s">
        <v>60</v>
      </c>
      <c r="AF144" s="16" t="s">
        <v>2915</v>
      </c>
      <c r="AG144" s="15" t="s">
        <v>45</v>
      </c>
    </row>
    <row r="145" spans="1:33" x14ac:dyDescent="0.5">
      <c r="A145" s="16" t="s">
        <v>1939</v>
      </c>
      <c r="B145" s="16" t="s">
        <v>1940</v>
      </c>
      <c r="C145" s="16" t="s">
        <v>1941</v>
      </c>
      <c r="D145" s="16">
        <v>7574017.5</v>
      </c>
      <c r="E145" s="16">
        <v>1552995</v>
      </c>
      <c r="F145" s="16">
        <v>2912245</v>
      </c>
      <c r="G145" s="16">
        <v>11245208</v>
      </c>
      <c r="H145" s="16">
        <v>12675162</v>
      </c>
      <c r="I145" s="16">
        <v>24022574</v>
      </c>
      <c r="J145" s="16">
        <v>15866135</v>
      </c>
      <c r="K145" s="16">
        <v>13534837</v>
      </c>
      <c r="L145" s="16">
        <v>5398963</v>
      </c>
      <c r="M145" s="16">
        <v>780</v>
      </c>
      <c r="N145" s="16">
        <v>85</v>
      </c>
      <c r="O145" s="16">
        <f>(I145-F145)*3.72</f>
        <v>78530423.88000001</v>
      </c>
      <c r="P145" s="16">
        <f>(G145-D145)*5.89</f>
        <v>21623312.044999998</v>
      </c>
      <c r="Q145" s="16">
        <f>(H145-F145)*1</f>
        <v>9762917</v>
      </c>
      <c r="R145" s="17">
        <f>MEDIAN(O145:Q145)</f>
        <v>21623312.044999998</v>
      </c>
      <c r="S145" s="16">
        <f>(K145-E145)*1.23</f>
        <v>14737665.66</v>
      </c>
      <c r="T145" s="16">
        <f>(L145-F145)*12.4</f>
        <v>30835303.199999999</v>
      </c>
      <c r="U145" s="16">
        <f>(J145-D145)*1</f>
        <v>8292117.5</v>
      </c>
      <c r="V145" s="42">
        <f>MEDIAN(S145:U145)</f>
        <v>14737665.66</v>
      </c>
      <c r="W145" s="16">
        <f>LOG(R145,2)</f>
        <v>24.366084181961895</v>
      </c>
      <c r="X145" s="16">
        <f>LOG(V145,2)</f>
        <v>23.813004694245567</v>
      </c>
      <c r="Y145" s="3">
        <f>V145/R145</f>
        <v>0.68156375070246555</v>
      </c>
      <c r="Z145" s="3">
        <f>LOG(Y145,2)</f>
        <v>-0.55307948771632853</v>
      </c>
      <c r="AA145" s="3">
        <f>TTEST(O145:Q145,S145:U145,2,1)</f>
        <v>0.49804920801136809</v>
      </c>
      <c r="AB145" s="3">
        <f>-LOG(AA145)</f>
        <v>0.30272774617193748</v>
      </c>
      <c r="AC145" s="16" t="s">
        <v>649</v>
      </c>
      <c r="AD145" s="16" t="s">
        <v>1812</v>
      </c>
      <c r="AE145" s="16" t="s">
        <v>240</v>
      </c>
      <c r="AF145" s="16" t="s">
        <v>1942</v>
      </c>
      <c r="AG145" s="15" t="s">
        <v>62</v>
      </c>
    </row>
    <row r="146" spans="1:33" x14ac:dyDescent="0.5">
      <c r="A146" s="16" t="s">
        <v>2567</v>
      </c>
      <c r="B146" s="16" t="s">
        <v>2568</v>
      </c>
      <c r="C146" s="16" t="s">
        <v>2569</v>
      </c>
      <c r="D146" s="16">
        <v>49811026</v>
      </c>
      <c r="E146" s="16" t="s">
        <v>3040</v>
      </c>
      <c r="F146" s="16" t="s">
        <v>3040</v>
      </c>
      <c r="G146" s="16">
        <v>18168427</v>
      </c>
      <c r="H146" s="16">
        <v>15156401.5</v>
      </c>
      <c r="I146" s="16">
        <v>2769980.75</v>
      </c>
      <c r="J146" s="16">
        <v>19180811.5</v>
      </c>
      <c r="K146" s="16">
        <v>29196480</v>
      </c>
      <c r="L146" s="16">
        <v>5612045.5</v>
      </c>
      <c r="M146" s="16">
        <v>215</v>
      </c>
      <c r="N146" s="16">
        <v>24.7</v>
      </c>
      <c r="O146" s="16" t="e">
        <f>(I146-F146)*3.72</f>
        <v>#VALUE!</v>
      </c>
      <c r="P146" s="16">
        <f>(G146-D146)*5.89</f>
        <v>-186374908.10999998</v>
      </c>
      <c r="Q146" s="16" t="e">
        <f>(H146-F146)*1</f>
        <v>#VALUE!</v>
      </c>
      <c r="R146" s="17" t="e">
        <f>MEDIAN(O146:Q146)</f>
        <v>#VALUE!</v>
      </c>
      <c r="S146" s="16" t="e">
        <f>(K146-E146)*1.23</f>
        <v>#VALUE!</v>
      </c>
      <c r="T146" s="16" t="e">
        <f>(L146-F146)*12.4</f>
        <v>#VALUE!</v>
      </c>
      <c r="U146" s="16">
        <f>(J146-D146)*1</f>
        <v>-30630214.5</v>
      </c>
      <c r="V146" s="42" t="e">
        <f>MEDIAN(S146:U146)</f>
        <v>#VALUE!</v>
      </c>
      <c r="W146" s="16" t="e">
        <f>LOG(R146,2)</f>
        <v>#VALUE!</v>
      </c>
      <c r="X146" s="16" t="e">
        <f>LOG(V146,2)</f>
        <v>#VALUE!</v>
      </c>
      <c r="Y146" s="3" t="e">
        <f>V146/R146</f>
        <v>#VALUE!</v>
      </c>
      <c r="Z146" s="3" t="e">
        <f>LOG(Y146,2)</f>
        <v>#VALUE!</v>
      </c>
      <c r="AA146" s="3" t="e">
        <f>TTEST(O146:Q146,S146:U146,2,1)</f>
        <v>#VALUE!</v>
      </c>
      <c r="AB146" s="3" t="e">
        <f>-LOG(AA146)</f>
        <v>#VALUE!</v>
      </c>
      <c r="AC146" s="16" t="s">
        <v>329</v>
      </c>
      <c r="AD146" s="16" t="s">
        <v>1991</v>
      </c>
      <c r="AE146" s="16" t="s">
        <v>51</v>
      </c>
      <c r="AF146" s="16" t="s">
        <v>2570</v>
      </c>
      <c r="AG146" s="15" t="s">
        <v>342</v>
      </c>
    </row>
    <row r="147" spans="1:33" x14ac:dyDescent="0.5">
      <c r="A147" s="16" t="s">
        <v>1698</v>
      </c>
      <c r="B147" s="16" t="s">
        <v>1699</v>
      </c>
      <c r="C147" s="16" t="s">
        <v>1700</v>
      </c>
      <c r="D147" s="16">
        <v>7294235.5</v>
      </c>
      <c r="E147" s="16">
        <v>2772617.75</v>
      </c>
      <c r="F147" s="16">
        <v>2619606.25</v>
      </c>
      <c r="G147" s="16" t="s">
        <v>3040</v>
      </c>
      <c r="H147" s="16">
        <v>6449275</v>
      </c>
      <c r="I147" s="16">
        <v>13752200</v>
      </c>
      <c r="J147" s="16">
        <v>11206071</v>
      </c>
      <c r="K147" s="16">
        <v>10455673</v>
      </c>
      <c r="L147" s="16">
        <v>5717525</v>
      </c>
      <c r="M147" s="16">
        <v>577</v>
      </c>
      <c r="N147" s="16">
        <v>67.8</v>
      </c>
      <c r="O147" s="16">
        <f>(I147-F147)*3.72</f>
        <v>41413248.75</v>
      </c>
      <c r="P147" s="16" t="e">
        <f>(G147-D147)*5.89</f>
        <v>#VALUE!</v>
      </c>
      <c r="Q147" s="16">
        <f>(H147-F147)*1</f>
        <v>3829668.75</v>
      </c>
      <c r="R147" s="17" t="e">
        <f>MEDIAN(O147:Q147)</f>
        <v>#VALUE!</v>
      </c>
      <c r="S147" s="16">
        <f>(K147-E147)*1.23</f>
        <v>9450157.9574999996</v>
      </c>
      <c r="T147" s="16">
        <f>(L147-F147)*12.4</f>
        <v>38414192.5</v>
      </c>
      <c r="U147" s="16">
        <f>(J147-D147)*1</f>
        <v>3911835.5</v>
      </c>
      <c r="V147" s="42">
        <f>MEDIAN(S147:U147)</f>
        <v>9450157.9574999996</v>
      </c>
      <c r="W147" s="16" t="e">
        <f>LOG(R147,2)</f>
        <v>#VALUE!</v>
      </c>
      <c r="X147" s="16">
        <f>LOG(V147,2)</f>
        <v>23.171907013218458</v>
      </c>
      <c r="Y147" s="3" t="e">
        <f>V147/R147</f>
        <v>#VALUE!</v>
      </c>
      <c r="Z147" s="3" t="e">
        <f>LOG(Y147,2)</f>
        <v>#VALUE!</v>
      </c>
      <c r="AA147" s="3" t="e">
        <f>TTEST(O147:Q147,S147:U147,2,1)</f>
        <v>#VALUE!</v>
      </c>
      <c r="AB147" s="3" t="e">
        <f>-LOG(AA147)</f>
        <v>#VALUE!</v>
      </c>
      <c r="AC147" s="16" t="s">
        <v>1178</v>
      </c>
      <c r="AD147" s="16" t="s">
        <v>389</v>
      </c>
      <c r="AE147" s="16" t="s">
        <v>760</v>
      </c>
      <c r="AF147" s="16" t="s">
        <v>1701</v>
      </c>
      <c r="AG147" s="15" t="s">
        <v>82</v>
      </c>
    </row>
    <row r="148" spans="1:33" x14ac:dyDescent="0.5">
      <c r="A148" s="16" t="s">
        <v>534</v>
      </c>
      <c r="B148" s="16" t="s">
        <v>535</v>
      </c>
      <c r="C148" s="16" t="s">
        <v>536</v>
      </c>
      <c r="D148" s="16">
        <v>2266805.25</v>
      </c>
      <c r="E148" s="16">
        <v>4151018.25</v>
      </c>
      <c r="F148" s="16" t="s">
        <v>3040</v>
      </c>
      <c r="G148" s="16">
        <v>7017191</v>
      </c>
      <c r="H148" s="16">
        <v>5712354</v>
      </c>
      <c r="I148" s="16">
        <v>7800972</v>
      </c>
      <c r="J148" s="16">
        <v>12046689.75</v>
      </c>
      <c r="K148" s="16">
        <v>4637404</v>
      </c>
      <c r="L148" s="16">
        <v>5720170.125</v>
      </c>
      <c r="M148" s="16">
        <v>660</v>
      </c>
      <c r="N148" s="16">
        <v>75.3</v>
      </c>
      <c r="O148" s="16" t="e">
        <f>(I148-F148)*3.72</f>
        <v>#VALUE!</v>
      </c>
      <c r="P148" s="16">
        <f>(G148-D148)*5.89</f>
        <v>27979772.067499999</v>
      </c>
      <c r="Q148" s="16" t="e">
        <f>(H148-F148)*1</f>
        <v>#VALUE!</v>
      </c>
      <c r="R148" s="17" t="e">
        <f>MEDIAN(O148:Q148)</f>
        <v>#VALUE!</v>
      </c>
      <c r="S148" s="16">
        <f>(K148-E148)*1.23</f>
        <v>598254.47250000003</v>
      </c>
      <c r="T148" s="16" t="e">
        <f>(L148-F148)*12.4</f>
        <v>#VALUE!</v>
      </c>
      <c r="U148" s="16">
        <f>(J148-D148)*1</f>
        <v>9779884.5</v>
      </c>
      <c r="V148" s="42" t="e">
        <f>MEDIAN(S148:U148)</f>
        <v>#VALUE!</v>
      </c>
      <c r="W148" s="16" t="e">
        <f>LOG(R148,2)</f>
        <v>#VALUE!</v>
      </c>
      <c r="X148" s="16" t="e">
        <f>LOG(V148,2)</f>
        <v>#VALUE!</v>
      </c>
      <c r="Y148" s="3" t="e">
        <f>V148/R148</f>
        <v>#VALUE!</v>
      </c>
      <c r="Z148" s="3" t="e">
        <f>LOG(Y148,2)</f>
        <v>#VALUE!</v>
      </c>
      <c r="AA148" s="3" t="e">
        <f>TTEST(O148:Q148,S148:U148,2,1)</f>
        <v>#VALUE!</v>
      </c>
      <c r="AB148" s="3" t="e">
        <f>-LOG(AA148)</f>
        <v>#VALUE!</v>
      </c>
      <c r="AC148" s="16" t="s">
        <v>300</v>
      </c>
      <c r="AD148" s="16" t="s">
        <v>72</v>
      </c>
      <c r="AE148" s="16" t="s">
        <v>60</v>
      </c>
      <c r="AF148" s="16" t="s">
        <v>537</v>
      </c>
      <c r="AG148" s="15" t="s">
        <v>62</v>
      </c>
    </row>
    <row r="149" spans="1:33" x14ac:dyDescent="0.5">
      <c r="A149" s="16" t="s">
        <v>275</v>
      </c>
      <c r="B149" s="16" t="s">
        <v>276</v>
      </c>
      <c r="C149" s="16" t="s">
        <v>277</v>
      </c>
      <c r="D149" s="16">
        <v>4291797.375</v>
      </c>
      <c r="E149" s="16">
        <v>1093057.875</v>
      </c>
      <c r="F149" s="16">
        <v>1611298.75</v>
      </c>
      <c r="G149" s="16">
        <v>8923793</v>
      </c>
      <c r="H149" s="16">
        <v>4950725</v>
      </c>
      <c r="I149" s="16">
        <v>15173515.5</v>
      </c>
      <c r="J149" s="16">
        <v>10904332.5</v>
      </c>
      <c r="K149" s="16">
        <v>10107441</v>
      </c>
      <c r="L149" s="16">
        <v>5841295.875</v>
      </c>
      <c r="M149" s="16">
        <v>876</v>
      </c>
      <c r="N149" s="16">
        <v>97.1</v>
      </c>
      <c r="O149" s="16">
        <f>(I149-F149)*3.72</f>
        <v>50451446.310000002</v>
      </c>
      <c r="P149" s="16">
        <f>(G149-D149)*5.89</f>
        <v>27282454.231249999</v>
      </c>
      <c r="Q149" s="16">
        <f>(H149-F149)*1</f>
        <v>3339426.25</v>
      </c>
      <c r="R149" s="17">
        <f>MEDIAN(O149:Q149)</f>
        <v>27282454.231249999</v>
      </c>
      <c r="S149" s="16">
        <f>(K149-E149)*1.23</f>
        <v>11087691.24375</v>
      </c>
      <c r="T149" s="16">
        <f>(L149-F149)*12.4</f>
        <v>52451964.350000001</v>
      </c>
      <c r="U149" s="16">
        <f>(J149-D149)*1</f>
        <v>6612535.125</v>
      </c>
      <c r="V149" s="42">
        <f>MEDIAN(S149:U149)</f>
        <v>11087691.24375</v>
      </c>
      <c r="W149" s="16">
        <f>LOG(R149,2)</f>
        <v>24.701470094057282</v>
      </c>
      <c r="X149" s="16">
        <f>LOG(V149,2)</f>
        <v>23.402455652979612</v>
      </c>
      <c r="Y149" s="3">
        <f>V149/R149</f>
        <v>0.40640373295485582</v>
      </c>
      <c r="Z149" s="3">
        <f>LOG(Y149,2)</f>
        <v>-1.2990144410776665</v>
      </c>
      <c r="AA149" s="3">
        <f>TTEST(O149:Q149,S149:U149,2,1)</f>
        <v>0.86537791056284552</v>
      </c>
      <c r="AB149" s="3">
        <f>-LOG(AA149)</f>
        <v>6.2794194696691272E-2</v>
      </c>
      <c r="AC149" s="16" t="s">
        <v>278</v>
      </c>
      <c r="AD149" s="16" t="s">
        <v>279</v>
      </c>
      <c r="AE149" s="16" t="s">
        <v>51</v>
      </c>
      <c r="AF149" s="16" t="s">
        <v>280</v>
      </c>
      <c r="AG149" s="15" t="s">
        <v>281</v>
      </c>
    </row>
    <row r="150" spans="1:33" x14ac:dyDescent="0.5">
      <c r="A150" s="16" t="s">
        <v>1508</v>
      </c>
      <c r="B150" s="16" t="s">
        <v>1509</v>
      </c>
      <c r="C150" s="16" t="s">
        <v>1510</v>
      </c>
      <c r="D150" s="16">
        <v>14659438.46875</v>
      </c>
      <c r="E150" s="16">
        <v>6418598</v>
      </c>
      <c r="F150" s="16">
        <v>4954542.21875</v>
      </c>
      <c r="G150" s="16">
        <v>67543745</v>
      </c>
      <c r="H150" s="16">
        <v>31161048</v>
      </c>
      <c r="I150" s="16">
        <v>12605010.09375</v>
      </c>
      <c r="J150" s="16">
        <v>22882088.96875</v>
      </c>
      <c r="K150" s="16">
        <v>4431908.125</v>
      </c>
      <c r="L150" s="16">
        <v>5903230.25</v>
      </c>
      <c r="M150" s="16">
        <v>633</v>
      </c>
      <c r="N150" s="16">
        <v>70.900000000000006</v>
      </c>
      <c r="O150" s="16">
        <f>(I150-F150)*3.72</f>
        <v>28459740.495000001</v>
      </c>
      <c r="P150" s="16">
        <f>(G150-D150)*5.89</f>
        <v>311488565.46906251</v>
      </c>
      <c r="Q150" s="16">
        <f>(H150-F150)*1</f>
        <v>26206505.78125</v>
      </c>
      <c r="R150" s="17">
        <f>MEDIAN(O150:Q150)</f>
        <v>28459740.495000001</v>
      </c>
      <c r="S150" s="16">
        <f>(K150-E150)*1.23</f>
        <v>-2443628.5462500001</v>
      </c>
      <c r="T150" s="16">
        <f>(L150-F150)*12.4</f>
        <v>11763731.5875</v>
      </c>
      <c r="U150" s="16">
        <f>(J150-D150)*1</f>
        <v>8222650.5</v>
      </c>
      <c r="V150" s="42">
        <f>MEDIAN(S150:U150)</f>
        <v>8222650.5</v>
      </c>
      <c r="W150" s="16">
        <f>LOG(R150,2)</f>
        <v>24.762419171181925</v>
      </c>
      <c r="X150" s="16">
        <f>LOG(V150,2)</f>
        <v>22.971172078419102</v>
      </c>
      <c r="Y150" s="3">
        <f>V150/R150</f>
        <v>0.28892218822039545</v>
      </c>
      <c r="Z150" s="3">
        <f>LOG(Y150,2)</f>
        <v>-1.7912470927628241</v>
      </c>
      <c r="AA150" s="3">
        <f>TTEST(O150:Q150,S150:U150,2,1)</f>
        <v>0.33320763361715866</v>
      </c>
      <c r="AB150" s="3">
        <f>-LOG(AA150)</f>
        <v>0.47728505768591789</v>
      </c>
      <c r="AC150" s="16" t="s">
        <v>514</v>
      </c>
      <c r="AD150" s="16" t="s">
        <v>1511</v>
      </c>
      <c r="AE150" s="16" t="s">
        <v>43</v>
      </c>
      <c r="AF150" s="16" t="s">
        <v>366</v>
      </c>
      <c r="AG150" s="15" t="s">
        <v>45</v>
      </c>
    </row>
    <row r="151" spans="1:33" x14ac:dyDescent="0.5">
      <c r="A151" s="16" t="s">
        <v>679</v>
      </c>
      <c r="B151" s="16" t="s">
        <v>680</v>
      </c>
      <c r="C151" s="16" t="s">
        <v>681</v>
      </c>
      <c r="D151" s="16">
        <v>2307561.0625</v>
      </c>
      <c r="E151" s="16">
        <v>1160452.84375</v>
      </c>
      <c r="F151" s="16">
        <v>971576.4375</v>
      </c>
      <c r="G151" s="16">
        <v>7163948</v>
      </c>
      <c r="H151" s="16">
        <v>16788757.25</v>
      </c>
      <c r="I151" s="16">
        <v>14174915.5</v>
      </c>
      <c r="J151" s="16">
        <v>9371753.625</v>
      </c>
      <c r="K151" s="16">
        <v>14635535.5</v>
      </c>
      <c r="L151" s="16">
        <v>5919304</v>
      </c>
      <c r="M151" s="16">
        <v>456</v>
      </c>
      <c r="N151" s="16">
        <v>50.8</v>
      </c>
      <c r="O151" s="16">
        <f>(I151-F151)*3.72</f>
        <v>49116421.3125</v>
      </c>
      <c r="P151" s="16">
        <f>(G151-D151)*5.89</f>
        <v>28604119.061874997</v>
      </c>
      <c r="Q151" s="16">
        <f>(H151-F151)*1</f>
        <v>15817180.8125</v>
      </c>
      <c r="R151" s="17">
        <f>MEDIAN(O151:Q151)</f>
        <v>28604119.061874997</v>
      </c>
      <c r="S151" s="16">
        <f>(K151-E151)*1.23</f>
        <v>16574351.667187499</v>
      </c>
      <c r="T151" s="16">
        <f>(L151-F151)*12.4</f>
        <v>61351821.774999999</v>
      </c>
      <c r="U151" s="16">
        <f>(J151-D151)*1</f>
        <v>7064192.5625</v>
      </c>
      <c r="V151" s="42">
        <f>MEDIAN(S151:U151)</f>
        <v>16574351.667187499</v>
      </c>
      <c r="W151" s="16">
        <f>LOG(R151,2)</f>
        <v>24.7697195777274</v>
      </c>
      <c r="X151" s="16">
        <f>LOG(V151,2)</f>
        <v>23.982449102282313</v>
      </c>
      <c r="Y151" s="3">
        <f>V151/R151</f>
        <v>0.57943933289239535</v>
      </c>
      <c r="Z151" s="3">
        <f>LOG(Y151,2)</f>
        <v>-0.78727047544508988</v>
      </c>
      <c r="AA151" s="3">
        <f>TTEST(O151:Q151,S151:U151,2,1)</f>
        <v>0.89498041499122971</v>
      </c>
      <c r="AB151" s="3">
        <f>-LOG(AA151)</f>
        <v>4.818646832017931E-2</v>
      </c>
      <c r="AC151" s="16" t="s">
        <v>112</v>
      </c>
      <c r="AD151" s="16" t="s">
        <v>458</v>
      </c>
      <c r="AE151" s="16" t="s">
        <v>682</v>
      </c>
      <c r="AF151" s="16" t="s">
        <v>683</v>
      </c>
      <c r="AG151" s="15" t="s">
        <v>342</v>
      </c>
    </row>
    <row r="152" spans="1:33" x14ac:dyDescent="0.5">
      <c r="A152" s="16" t="s">
        <v>1858</v>
      </c>
      <c r="B152" s="16" t="s">
        <v>1859</v>
      </c>
      <c r="C152" s="16" t="s">
        <v>1860</v>
      </c>
      <c r="D152" s="16">
        <v>14622896.375</v>
      </c>
      <c r="E152" s="16">
        <v>4154797.625</v>
      </c>
      <c r="F152" s="16">
        <v>5593526.375</v>
      </c>
      <c r="G152" s="16">
        <v>35507947.5</v>
      </c>
      <c r="H152" s="16">
        <v>25919335</v>
      </c>
      <c r="I152" s="16">
        <v>21405394.25</v>
      </c>
      <c r="J152" s="16">
        <v>28910559</v>
      </c>
      <c r="K152" s="16">
        <v>14244551.15625</v>
      </c>
      <c r="L152" s="16">
        <v>5965324.5</v>
      </c>
      <c r="M152" s="16">
        <v>623</v>
      </c>
      <c r="N152" s="16">
        <v>69.599999999999994</v>
      </c>
      <c r="O152" s="16">
        <f>(I152-F152)*3.72</f>
        <v>58820148.495000005</v>
      </c>
      <c r="P152" s="16">
        <f>(G152-D152)*5.89</f>
        <v>123012951.12625</v>
      </c>
      <c r="Q152" s="16">
        <f>(H152-F152)*1</f>
        <v>20325808.625</v>
      </c>
      <c r="R152" s="17">
        <f>MEDIAN(O152:Q152)</f>
        <v>58820148.495000005</v>
      </c>
      <c r="S152" s="16">
        <f>(K152-E152)*1.23</f>
        <v>12410396.8434375</v>
      </c>
      <c r="T152" s="16">
        <f>(L152-F152)*12.4</f>
        <v>4610296.75</v>
      </c>
      <c r="U152" s="16">
        <f>(J152-D152)*1</f>
        <v>14287662.625</v>
      </c>
      <c r="V152" s="42">
        <f>MEDIAN(S152:U152)</f>
        <v>12410396.8434375</v>
      </c>
      <c r="W152" s="16">
        <f>LOG(R152,2)</f>
        <v>25.80980709061145</v>
      </c>
      <c r="X152" s="16">
        <f>LOG(V152,2)</f>
        <v>23.565045913032385</v>
      </c>
      <c r="Y152" s="3">
        <f>V152/R152</f>
        <v>0.21098887304734437</v>
      </c>
      <c r="Z152" s="3">
        <f>LOG(Y152,2)</f>
        <v>-2.2447611775790657</v>
      </c>
      <c r="AA152" s="3">
        <f>TTEST(O152:Q152,S152:U152,2,1)</f>
        <v>0.22523360019382754</v>
      </c>
      <c r="AB152" s="3">
        <f>-LOG(AA152)</f>
        <v>0.64736682123509848</v>
      </c>
      <c r="AC152" s="16" t="s">
        <v>365</v>
      </c>
      <c r="AD152" s="16" t="s">
        <v>852</v>
      </c>
      <c r="AE152" s="16" t="s">
        <v>43</v>
      </c>
      <c r="AF152" s="16" t="s">
        <v>44</v>
      </c>
      <c r="AG152" s="15" t="s">
        <v>62</v>
      </c>
    </row>
    <row r="153" spans="1:33" x14ac:dyDescent="0.5">
      <c r="A153" s="16" t="s">
        <v>2149</v>
      </c>
      <c r="B153" s="16" t="s">
        <v>2150</v>
      </c>
      <c r="C153" s="16" t="s">
        <v>2151</v>
      </c>
      <c r="D153" s="16">
        <v>2064284.75</v>
      </c>
      <c r="E153" s="16" t="s">
        <v>3040</v>
      </c>
      <c r="F153" s="16">
        <v>1697346.5</v>
      </c>
      <c r="G153" s="16" t="s">
        <v>3040</v>
      </c>
      <c r="H153" s="16">
        <v>10541921</v>
      </c>
      <c r="I153" s="16">
        <v>16803342</v>
      </c>
      <c r="J153" s="16">
        <v>16879098</v>
      </c>
      <c r="K153" s="16">
        <v>9373548</v>
      </c>
      <c r="L153" s="16">
        <v>5983228.5</v>
      </c>
      <c r="M153" s="16">
        <v>203</v>
      </c>
      <c r="N153" s="16">
        <v>22.8</v>
      </c>
      <c r="O153" s="16">
        <f>(I153-F153)*3.72</f>
        <v>56194303.260000005</v>
      </c>
      <c r="P153" s="16" t="e">
        <f>(G153-D153)*5.89</f>
        <v>#VALUE!</v>
      </c>
      <c r="Q153" s="16">
        <f>(H153-F153)*1</f>
        <v>8844574.5</v>
      </c>
      <c r="R153" s="17" t="e">
        <f>MEDIAN(O153:Q153)</f>
        <v>#VALUE!</v>
      </c>
      <c r="S153" s="16" t="e">
        <f>(K153-E153)*1.23</f>
        <v>#VALUE!</v>
      </c>
      <c r="T153" s="16">
        <f>(L153-F153)*12.4</f>
        <v>53144936.800000004</v>
      </c>
      <c r="U153" s="16">
        <f>(J153-D153)*1</f>
        <v>14814813.25</v>
      </c>
      <c r="V153" s="42" t="e">
        <f>MEDIAN(S153:U153)</f>
        <v>#VALUE!</v>
      </c>
      <c r="W153" s="16" t="e">
        <f>LOG(R153,2)</f>
        <v>#VALUE!</v>
      </c>
      <c r="X153" s="16" t="e">
        <f>LOG(V153,2)</f>
        <v>#VALUE!</v>
      </c>
      <c r="Y153" s="3" t="e">
        <f>V153/R153</f>
        <v>#VALUE!</v>
      </c>
      <c r="Z153" s="3" t="e">
        <f>LOG(Y153,2)</f>
        <v>#VALUE!</v>
      </c>
      <c r="AA153" s="3" t="e">
        <f>TTEST(O153:Q153,S153:U153,2,1)</f>
        <v>#VALUE!</v>
      </c>
      <c r="AB153" s="3" t="e">
        <f>-LOG(AA153)</f>
        <v>#VALUE!</v>
      </c>
      <c r="AC153" s="16" t="s">
        <v>2152</v>
      </c>
      <c r="AD153" s="16" t="s">
        <v>1572</v>
      </c>
      <c r="AE153" s="16" t="s">
        <v>51</v>
      </c>
      <c r="AF153" s="16" t="s">
        <v>2153</v>
      </c>
      <c r="AG153" s="15" t="s">
        <v>62</v>
      </c>
    </row>
    <row r="154" spans="1:33" x14ac:dyDescent="0.5">
      <c r="A154" s="16" t="s">
        <v>1548</v>
      </c>
      <c r="B154" s="16" t="s">
        <v>1549</v>
      </c>
      <c r="C154" s="16" t="s">
        <v>1550</v>
      </c>
      <c r="D154" s="16">
        <v>3483220</v>
      </c>
      <c r="E154" s="16">
        <v>6472719.25</v>
      </c>
      <c r="F154" s="16">
        <v>6139470.875</v>
      </c>
      <c r="G154" s="16">
        <v>3686056.25</v>
      </c>
      <c r="H154" s="16">
        <v>20709431</v>
      </c>
      <c r="I154" s="16">
        <v>11819495.5</v>
      </c>
      <c r="J154" s="16">
        <v>7472947</v>
      </c>
      <c r="K154" s="16">
        <v>19857976</v>
      </c>
      <c r="L154" s="16">
        <v>6034023</v>
      </c>
      <c r="M154" s="16">
        <v>132</v>
      </c>
      <c r="N154" s="16">
        <v>14.5</v>
      </c>
      <c r="O154" s="16">
        <f>(I154-F154)*3.72</f>
        <v>21129691.605</v>
      </c>
      <c r="P154" s="16">
        <f>(G154-D154)*5.89</f>
        <v>1194705.5125</v>
      </c>
      <c r="Q154" s="16">
        <f>(H154-F154)*1</f>
        <v>14569960.125</v>
      </c>
      <c r="R154" s="17">
        <f>MEDIAN(O154:Q154)</f>
        <v>14569960.125</v>
      </c>
      <c r="S154" s="16">
        <f>(K154-E154)*1.23</f>
        <v>16463865.8025</v>
      </c>
      <c r="T154" s="16">
        <f>(L154-F154)*12.4</f>
        <v>-1307553.6500000001</v>
      </c>
      <c r="U154" s="16">
        <f>(J154-D154)*1</f>
        <v>3989727</v>
      </c>
      <c r="V154" s="42">
        <f>MEDIAN(S154:U154)</f>
        <v>3989727</v>
      </c>
      <c r="W154" s="16">
        <f>LOG(R154,2)</f>
        <v>23.796493593258202</v>
      </c>
      <c r="X154" s="16">
        <f>LOG(V154,2)</f>
        <v>21.927858601681372</v>
      </c>
      <c r="Y154" s="3">
        <f>V154/R154</f>
        <v>0.27383238977807428</v>
      </c>
      <c r="Z154" s="3">
        <f>LOG(Y154,2)</f>
        <v>-1.8686349915768268</v>
      </c>
      <c r="AA154" s="3">
        <f>TTEST(O154:Q154,S154:U154,2,1)</f>
        <v>0.1338858840684638</v>
      </c>
      <c r="AB154" s="3">
        <f>-LOG(AA154)</f>
        <v>0.87326520935346807</v>
      </c>
      <c r="AC154" s="16" t="s">
        <v>112</v>
      </c>
      <c r="AD154" s="16" t="s">
        <v>137</v>
      </c>
      <c r="AE154" s="16" t="s">
        <v>51</v>
      </c>
      <c r="AF154" s="16" t="s">
        <v>123</v>
      </c>
      <c r="AG154" s="15" t="s">
        <v>62</v>
      </c>
    </row>
    <row r="155" spans="1:33" x14ac:dyDescent="0.5">
      <c r="A155" s="16" t="s">
        <v>1930</v>
      </c>
      <c r="B155" s="16" t="s">
        <v>1931</v>
      </c>
      <c r="C155" s="16" t="s">
        <v>1932</v>
      </c>
      <c r="D155" s="16">
        <v>3923229.875</v>
      </c>
      <c r="E155" s="16">
        <v>2049670.4375</v>
      </c>
      <c r="F155" s="16">
        <v>1277086.5</v>
      </c>
      <c r="G155" s="16">
        <v>17966918.5</v>
      </c>
      <c r="H155" s="16">
        <v>16061136.5</v>
      </c>
      <c r="I155" s="16">
        <v>27090478</v>
      </c>
      <c r="J155" s="16">
        <v>19923881.5</v>
      </c>
      <c r="K155" s="16">
        <v>13608513</v>
      </c>
      <c r="L155" s="16">
        <v>6130581.5</v>
      </c>
      <c r="M155" s="16">
        <v>602</v>
      </c>
      <c r="N155" s="16">
        <v>66</v>
      </c>
      <c r="O155" s="16">
        <f>(I155-F155)*3.72</f>
        <v>96025816.38000001</v>
      </c>
      <c r="P155" s="16">
        <f>(G155-D155)*5.89</f>
        <v>82717326.001249999</v>
      </c>
      <c r="Q155" s="16">
        <f>(H155-F155)*1</f>
        <v>14784050</v>
      </c>
      <c r="R155" s="17">
        <f>MEDIAN(O155:Q155)</f>
        <v>82717326.001249999</v>
      </c>
      <c r="S155" s="16">
        <f>(K155-E155)*1.23</f>
        <v>14217376.351875</v>
      </c>
      <c r="T155" s="16">
        <f>(L155-F155)*12.4</f>
        <v>60183338</v>
      </c>
      <c r="U155" s="16">
        <f>(J155-D155)*1</f>
        <v>16000651.625</v>
      </c>
      <c r="V155" s="42">
        <f>MEDIAN(S155:U155)</f>
        <v>16000651.625</v>
      </c>
      <c r="W155" s="16">
        <f>LOG(R155,2)</f>
        <v>26.301686212689699</v>
      </c>
      <c r="X155" s="16">
        <f>LOG(V155,2)</f>
        <v>23.931627324137494</v>
      </c>
      <c r="Y155" s="3">
        <f>V155/R155</f>
        <v>0.19343772820652114</v>
      </c>
      <c r="Z155" s="3">
        <f>LOG(Y155,2)</f>
        <v>-2.3700588885522036</v>
      </c>
      <c r="AA155" s="3">
        <f>TTEST(O155:Q155,S155:U155,2,1)</f>
        <v>0.29840929606214739</v>
      </c>
      <c r="AB155" s="3">
        <f>-LOG(AA155)</f>
        <v>0.52518765182400218</v>
      </c>
      <c r="AC155" s="16" t="s">
        <v>44</v>
      </c>
      <c r="AD155" s="16" t="s">
        <v>1933</v>
      </c>
      <c r="AE155" s="16" t="s">
        <v>44</v>
      </c>
      <c r="AF155" s="16" t="s">
        <v>1934</v>
      </c>
      <c r="AG155" s="15" t="s">
        <v>342</v>
      </c>
    </row>
    <row r="156" spans="1:33" x14ac:dyDescent="0.5">
      <c r="A156" s="16" t="s">
        <v>2154</v>
      </c>
      <c r="B156" s="16" t="s">
        <v>2155</v>
      </c>
      <c r="C156" s="16" t="s">
        <v>2156</v>
      </c>
      <c r="D156" s="16">
        <v>4170799.625</v>
      </c>
      <c r="E156" s="16">
        <v>3151735.9375</v>
      </c>
      <c r="F156" s="16">
        <v>426727.21875</v>
      </c>
      <c r="G156" s="16">
        <v>19030776.5</v>
      </c>
      <c r="H156" s="16">
        <v>15184643.5</v>
      </c>
      <c r="I156" s="16">
        <v>24860333.5</v>
      </c>
      <c r="J156" s="16">
        <v>16703325.25</v>
      </c>
      <c r="K156" s="16">
        <v>12483907.75</v>
      </c>
      <c r="L156" s="16">
        <v>6209471.875</v>
      </c>
      <c r="M156" s="16">
        <v>204</v>
      </c>
      <c r="N156" s="16">
        <v>23.4</v>
      </c>
      <c r="O156" s="16">
        <f>(I156-F156)*3.72</f>
        <v>90893015.366250008</v>
      </c>
      <c r="P156" s="16">
        <f>(G156-D156)*5.89</f>
        <v>87525263.793749988</v>
      </c>
      <c r="Q156" s="16">
        <f>(H156-F156)*1</f>
        <v>14757916.28125</v>
      </c>
      <c r="R156" s="17">
        <f>MEDIAN(O156:Q156)</f>
        <v>87525263.793749988</v>
      </c>
      <c r="S156" s="16">
        <f>(K156-E156)*1.23</f>
        <v>11478571.329375001</v>
      </c>
      <c r="T156" s="16">
        <f>(L156-F156)*12.4</f>
        <v>71706033.737499997</v>
      </c>
      <c r="U156" s="16">
        <f>(J156-D156)*1</f>
        <v>12532525.625</v>
      </c>
      <c r="V156" s="42">
        <f>MEDIAN(S156:U156)</f>
        <v>12532525.625</v>
      </c>
      <c r="W156" s="16">
        <f>LOG(R156,2)</f>
        <v>26.383196169032825</v>
      </c>
      <c r="X156" s="16">
        <f>LOG(V156,2)</f>
        <v>23.579173848183988</v>
      </c>
      <c r="Y156" s="3">
        <f>V156/R156</f>
        <v>0.14318752188548015</v>
      </c>
      <c r="Z156" s="3">
        <f>LOG(Y156,2)</f>
        <v>-2.8040223208488393</v>
      </c>
      <c r="AA156" s="3">
        <f>TTEST(O156:Q156,S156:U156,2,1)</f>
        <v>0.30537834291982069</v>
      </c>
      <c r="AB156" s="3">
        <f>-LOG(AA156)</f>
        <v>0.51516176585171136</v>
      </c>
      <c r="AC156" s="16" t="s">
        <v>1065</v>
      </c>
      <c r="AD156" s="16" t="s">
        <v>2157</v>
      </c>
      <c r="AE156" s="16" t="s">
        <v>51</v>
      </c>
      <c r="AF156" s="16" t="s">
        <v>2158</v>
      </c>
      <c r="AG156" s="15" t="s">
        <v>82</v>
      </c>
    </row>
    <row r="157" spans="1:33" x14ac:dyDescent="0.5">
      <c r="A157" s="16" t="s">
        <v>1736</v>
      </c>
      <c r="B157" s="16" t="s">
        <v>1737</v>
      </c>
      <c r="C157" s="16" t="s">
        <v>1738</v>
      </c>
      <c r="D157" s="16">
        <v>7863147.875</v>
      </c>
      <c r="E157" s="16">
        <v>902103</v>
      </c>
      <c r="F157" s="16">
        <v>3621114.375</v>
      </c>
      <c r="G157" s="16">
        <v>10943670.375</v>
      </c>
      <c r="H157" s="16">
        <v>3746142.5</v>
      </c>
      <c r="I157" s="16">
        <v>15833882.25</v>
      </c>
      <c r="J157" s="16">
        <v>12094678.625</v>
      </c>
      <c r="K157" s="16">
        <v>3254437</v>
      </c>
      <c r="L157" s="16">
        <v>6249919.75</v>
      </c>
      <c r="M157" s="16">
        <v>307</v>
      </c>
      <c r="N157" s="16">
        <v>34.9</v>
      </c>
      <c r="O157" s="16">
        <f>(I157-F157)*3.72</f>
        <v>45431496.495000005</v>
      </c>
      <c r="P157" s="16">
        <f>(G157-D157)*5.89</f>
        <v>18144277.524999999</v>
      </c>
      <c r="Q157" s="16">
        <f>(H157-F157)*1</f>
        <v>125028.125</v>
      </c>
      <c r="R157" s="17">
        <f>MEDIAN(O157:Q157)</f>
        <v>18144277.524999999</v>
      </c>
      <c r="S157" s="16">
        <f>(K157-E157)*1.23</f>
        <v>2893370.82</v>
      </c>
      <c r="T157" s="16">
        <f>(L157-F157)*12.4</f>
        <v>32597186.650000002</v>
      </c>
      <c r="U157" s="16">
        <f>(J157-D157)*1</f>
        <v>4231530.75</v>
      </c>
      <c r="V157" s="42">
        <f>MEDIAN(S157:U157)</f>
        <v>4231530.75</v>
      </c>
      <c r="W157" s="16">
        <f>LOG(R157,2)</f>
        <v>24.113011276451715</v>
      </c>
      <c r="X157" s="16">
        <f>LOG(V157,2)</f>
        <v>22.012748219889723</v>
      </c>
      <c r="Y157" s="3">
        <f>V157/R157</f>
        <v>0.23321572017235778</v>
      </c>
      <c r="Z157" s="3">
        <f>LOG(Y157,2)</f>
        <v>-2.100263056561992</v>
      </c>
      <c r="AA157" s="3">
        <f>TTEST(O157:Q157,S157:U157,2,1)</f>
        <v>0.69312802941827734</v>
      </c>
      <c r="AB157" s="3">
        <f>-LOG(AA157)</f>
        <v>0.15918653835453234</v>
      </c>
      <c r="AC157" s="16" t="s">
        <v>1065</v>
      </c>
      <c r="AD157" s="16" t="s">
        <v>1739</v>
      </c>
      <c r="AE157" s="16" t="s">
        <v>44</v>
      </c>
      <c r="AF157" s="16" t="s">
        <v>44</v>
      </c>
      <c r="AG157" s="15" t="s">
        <v>158</v>
      </c>
    </row>
    <row r="158" spans="1:33" x14ac:dyDescent="0.5">
      <c r="A158" s="16" t="s">
        <v>1841</v>
      </c>
      <c r="B158" s="16" t="s">
        <v>1842</v>
      </c>
      <c r="C158" s="16" t="s">
        <v>1843</v>
      </c>
      <c r="D158" s="16">
        <v>3385547.75</v>
      </c>
      <c r="E158" s="16">
        <v>1342843.5</v>
      </c>
      <c r="F158" s="16">
        <v>3124405.75</v>
      </c>
      <c r="G158" s="16">
        <v>13211399</v>
      </c>
      <c r="H158" s="16">
        <v>11595228.75</v>
      </c>
      <c r="I158" s="16">
        <v>8085451.125</v>
      </c>
      <c r="J158" s="16">
        <v>14947113.5</v>
      </c>
      <c r="K158" s="16">
        <v>8376040.5</v>
      </c>
      <c r="L158" s="16">
        <v>6390913</v>
      </c>
      <c r="M158" s="16">
        <v>767</v>
      </c>
      <c r="N158" s="16">
        <v>86.4</v>
      </c>
      <c r="O158" s="16">
        <f>(I158-F158)*3.72</f>
        <v>18455088.795000002</v>
      </c>
      <c r="P158" s="16">
        <f>(G158-D158)*5.89</f>
        <v>57874263.862499997</v>
      </c>
      <c r="Q158" s="16">
        <f>(H158-F158)*1</f>
        <v>8470823</v>
      </c>
      <c r="R158" s="17">
        <f>MEDIAN(O158:Q158)</f>
        <v>18455088.795000002</v>
      </c>
      <c r="S158" s="16">
        <f>(K158-E158)*1.23</f>
        <v>8650832.3100000005</v>
      </c>
      <c r="T158" s="16">
        <f>(L158-F158)*12.4</f>
        <v>40504689.899999999</v>
      </c>
      <c r="U158" s="16">
        <f>(J158-D158)*1</f>
        <v>11561565.75</v>
      </c>
      <c r="V158" s="42">
        <f>MEDIAN(S158:U158)</f>
        <v>11561565.75</v>
      </c>
      <c r="W158" s="16">
        <f>LOG(R158,2)</f>
        <v>24.137515343209198</v>
      </c>
      <c r="X158" s="16">
        <f>LOG(V158,2)</f>
        <v>23.462833455371513</v>
      </c>
      <c r="Y158" s="3">
        <f>V158/R158</f>
        <v>0.6264703398843765</v>
      </c>
      <c r="Z158" s="3">
        <f>LOG(Y158,2)</f>
        <v>-0.6746818878376889</v>
      </c>
      <c r="AA158" s="3">
        <f>TTEST(O158:Q158,S158:U158,2,1)</f>
        <v>0.31110564134056784</v>
      </c>
      <c r="AB158" s="3">
        <f>-LOG(AA158)</f>
        <v>0.5070921136715415</v>
      </c>
      <c r="AC158" s="16" t="s">
        <v>1844</v>
      </c>
      <c r="AD158" s="16" t="s">
        <v>1845</v>
      </c>
      <c r="AE158" s="16" t="s">
        <v>60</v>
      </c>
      <c r="AF158" s="16" t="s">
        <v>1846</v>
      </c>
      <c r="AG158" s="15" t="s">
        <v>242</v>
      </c>
    </row>
    <row r="159" spans="1:33" x14ac:dyDescent="0.5">
      <c r="A159" s="16" t="s">
        <v>2640</v>
      </c>
      <c r="B159" s="16" t="s">
        <v>2641</v>
      </c>
      <c r="C159" s="16" t="s">
        <v>2642</v>
      </c>
      <c r="D159" s="16">
        <v>10820697.25</v>
      </c>
      <c r="E159" s="16">
        <v>3352759.125</v>
      </c>
      <c r="F159" s="16">
        <v>2774211.25</v>
      </c>
      <c r="G159" s="16">
        <v>10776472.75</v>
      </c>
      <c r="H159" s="16">
        <v>16680857</v>
      </c>
      <c r="I159" s="16">
        <v>29288901</v>
      </c>
      <c r="J159" s="16">
        <v>22112261</v>
      </c>
      <c r="K159" s="16">
        <v>16417596.5</v>
      </c>
      <c r="L159" s="16">
        <v>6416787.125</v>
      </c>
      <c r="M159" s="16">
        <v>910</v>
      </c>
      <c r="N159" s="16">
        <v>101.9</v>
      </c>
      <c r="O159" s="16">
        <f>(I159-F159)*3.72</f>
        <v>98634645.870000005</v>
      </c>
      <c r="P159" s="16">
        <f>(G159-D159)*5.89</f>
        <v>-260482.30499999999</v>
      </c>
      <c r="Q159" s="16">
        <f>(H159-F159)*1</f>
        <v>13906645.75</v>
      </c>
      <c r="R159" s="17">
        <f>MEDIAN(O159:Q159)</f>
        <v>13906645.75</v>
      </c>
      <c r="S159" s="16">
        <f>(K159-E159)*1.23</f>
        <v>16069749.971249999</v>
      </c>
      <c r="T159" s="16">
        <f>(L159-F159)*12.4</f>
        <v>45167940.850000001</v>
      </c>
      <c r="U159" s="16">
        <f>(J159-D159)*1</f>
        <v>11291563.75</v>
      </c>
      <c r="V159" s="42">
        <f>MEDIAN(S159:U159)</f>
        <v>16069749.971249999</v>
      </c>
      <c r="W159" s="16">
        <f>LOG(R159,2)</f>
        <v>23.729271151425191</v>
      </c>
      <c r="X159" s="16">
        <f>LOG(V159,2)</f>
        <v>23.937844146551001</v>
      </c>
      <c r="Y159" s="3">
        <f>V159/R159</f>
        <v>1.1555446410396986</v>
      </c>
      <c r="Z159" s="3">
        <f>LOG(Y159,2)</f>
        <v>0.20857299512580346</v>
      </c>
      <c r="AA159" s="3">
        <f>TTEST(O159:Q159,S159:U159,2,1)</f>
        <v>0.75655399558060299</v>
      </c>
      <c r="AB159" s="3">
        <f>-LOG(AA159)</f>
        <v>0.12116007075267088</v>
      </c>
      <c r="AC159" s="16" t="s">
        <v>41</v>
      </c>
      <c r="AD159" s="16" t="s">
        <v>72</v>
      </c>
      <c r="AE159" s="16" t="s">
        <v>60</v>
      </c>
      <c r="AF159" s="16" t="s">
        <v>1255</v>
      </c>
      <c r="AG159" s="15" t="s">
        <v>281</v>
      </c>
    </row>
    <row r="160" spans="1:33" x14ac:dyDescent="0.5">
      <c r="A160" s="16" t="s">
        <v>428</v>
      </c>
      <c r="B160" s="16" t="s">
        <v>429</v>
      </c>
      <c r="C160" s="16" t="s">
        <v>430</v>
      </c>
      <c r="D160" s="16">
        <v>5064321</v>
      </c>
      <c r="E160" s="16">
        <v>645205.8125</v>
      </c>
      <c r="F160" s="16">
        <v>51131820</v>
      </c>
      <c r="G160" s="16">
        <v>12846850</v>
      </c>
      <c r="H160" s="16">
        <v>52225034.5</v>
      </c>
      <c r="I160" s="16">
        <v>15427512.4375</v>
      </c>
      <c r="J160" s="16">
        <v>48995588</v>
      </c>
      <c r="K160" s="16">
        <v>11532228</v>
      </c>
      <c r="L160" s="16">
        <v>6444015.5</v>
      </c>
      <c r="M160" s="16">
        <v>417</v>
      </c>
      <c r="N160" s="16">
        <v>48.1</v>
      </c>
      <c r="O160" s="16">
        <f>(I160-F160)*3.72</f>
        <v>-132820024.13250001</v>
      </c>
      <c r="P160" s="16">
        <f>(G160-D160)*5.89</f>
        <v>45839095.809999995</v>
      </c>
      <c r="Q160" s="16">
        <f>(H160-F160)*1</f>
        <v>1093214.5</v>
      </c>
      <c r="R160" s="17">
        <f>MEDIAN(O160:Q160)</f>
        <v>1093214.5</v>
      </c>
      <c r="S160" s="16">
        <f>(K160-E160)*1.23</f>
        <v>13391037.290625</v>
      </c>
      <c r="T160" s="16">
        <f>(L160-F160)*12.4</f>
        <v>-554128775.80000007</v>
      </c>
      <c r="U160" s="16">
        <f>(J160-D160)*1</f>
        <v>43931267</v>
      </c>
      <c r="V160" s="42">
        <f>MEDIAN(S160:U160)</f>
        <v>13391037.290625</v>
      </c>
      <c r="W160" s="16">
        <f>LOG(R160,2)</f>
        <v>20.060145069807774</v>
      </c>
      <c r="X160" s="16">
        <f>LOG(V160,2)</f>
        <v>23.674764382609293</v>
      </c>
      <c r="Y160" s="3">
        <f>V160/R160</f>
        <v>12.249231317938978</v>
      </c>
      <c r="Z160" s="3">
        <f>LOG(Y160,2)</f>
        <v>3.6146193128015169</v>
      </c>
      <c r="AA160" s="3">
        <f>TTEST(O160:Q160,S160:U160,2,1)</f>
        <v>0.61673673237415072</v>
      </c>
      <c r="AB160" s="3">
        <f>-LOG(AA160)</f>
        <v>0.20990018455192289</v>
      </c>
      <c r="AC160" s="16" t="s">
        <v>431</v>
      </c>
      <c r="AD160" s="16" t="s">
        <v>432</v>
      </c>
      <c r="AE160" s="16" t="s">
        <v>433</v>
      </c>
      <c r="AF160" s="16" t="s">
        <v>434</v>
      </c>
      <c r="AG160" s="15" t="s">
        <v>342</v>
      </c>
    </row>
    <row r="161" spans="1:33" x14ac:dyDescent="0.5">
      <c r="A161" s="16" t="s">
        <v>1478</v>
      </c>
      <c r="B161" s="16" t="s">
        <v>1479</v>
      </c>
      <c r="C161" s="16" t="s">
        <v>1480</v>
      </c>
      <c r="D161" s="16">
        <v>5467773</v>
      </c>
      <c r="E161" s="16">
        <v>1979397.875</v>
      </c>
      <c r="F161" s="16">
        <v>3805480</v>
      </c>
      <c r="G161" s="16">
        <v>14702094</v>
      </c>
      <c r="H161" s="16">
        <v>9887535</v>
      </c>
      <c r="I161" s="16">
        <v>16526616</v>
      </c>
      <c r="J161" s="16">
        <v>17083436</v>
      </c>
      <c r="K161" s="16">
        <v>13280011</v>
      </c>
      <c r="L161" s="16">
        <v>6538626</v>
      </c>
      <c r="M161" s="16">
        <v>365</v>
      </c>
      <c r="N161" s="16">
        <v>40.799999999999997</v>
      </c>
      <c r="O161" s="16">
        <f>(I161-F161)*3.72</f>
        <v>47322625.920000002</v>
      </c>
      <c r="P161" s="16">
        <f>(G161-D161)*5.89</f>
        <v>54390150.689999998</v>
      </c>
      <c r="Q161" s="16">
        <f>(H161-F161)*1</f>
        <v>6082055</v>
      </c>
      <c r="R161" s="17">
        <f>MEDIAN(O161:Q161)</f>
        <v>47322625.920000002</v>
      </c>
      <c r="S161" s="16">
        <f>(K161-E161)*1.23</f>
        <v>13899754.143749999</v>
      </c>
      <c r="T161" s="16">
        <f>(L161-F161)*12.4</f>
        <v>33891010.399999999</v>
      </c>
      <c r="U161" s="16">
        <f>(J161-D161)*1</f>
        <v>11615663</v>
      </c>
      <c r="V161" s="42">
        <f>MEDIAN(S161:U161)</f>
        <v>13899754.143749999</v>
      </c>
      <c r="W161" s="16">
        <f>LOG(R161,2)</f>
        <v>25.496026794876794</v>
      </c>
      <c r="X161" s="16">
        <f>LOG(V161,2)</f>
        <v>23.728556029266112</v>
      </c>
      <c r="Y161" s="3">
        <f>V161/R161</f>
        <v>0.29372322168359499</v>
      </c>
      <c r="Z161" s="3">
        <f>LOG(Y161,2)</f>
        <v>-1.7674707656106845</v>
      </c>
      <c r="AA161" s="3">
        <f>TTEST(O161:Q161,S161:U161,2,1)</f>
        <v>0.29446562665003662</v>
      </c>
      <c r="AB161" s="3">
        <f>-LOG(AA161)</f>
        <v>0.53096539366965079</v>
      </c>
      <c r="AC161" s="16" t="s">
        <v>1220</v>
      </c>
      <c r="AD161" s="16" t="s">
        <v>458</v>
      </c>
      <c r="AE161" s="16" t="s">
        <v>145</v>
      </c>
      <c r="AF161" s="16" t="s">
        <v>1481</v>
      </c>
      <c r="AG161" s="15" t="s">
        <v>82</v>
      </c>
    </row>
    <row r="162" spans="1:33" x14ac:dyDescent="0.5">
      <c r="A162" s="16" t="s">
        <v>2007</v>
      </c>
      <c r="B162" s="16" t="s">
        <v>2008</v>
      </c>
      <c r="C162" s="16" t="s">
        <v>2009</v>
      </c>
      <c r="D162" s="16" t="s">
        <v>3040</v>
      </c>
      <c r="E162" s="16">
        <v>3215744.25</v>
      </c>
      <c r="F162" s="16">
        <v>2042077.375</v>
      </c>
      <c r="G162" s="16">
        <v>4492485.5</v>
      </c>
      <c r="H162" s="16">
        <v>14415807</v>
      </c>
      <c r="I162" s="16">
        <v>8721733</v>
      </c>
      <c r="J162" s="16">
        <v>3280354.25</v>
      </c>
      <c r="K162" s="16">
        <v>6807328.5</v>
      </c>
      <c r="L162" s="16">
        <v>6545130</v>
      </c>
      <c r="M162" s="16">
        <v>266</v>
      </c>
      <c r="N162" s="16">
        <v>30</v>
      </c>
      <c r="O162" s="16">
        <f>(I162-F162)*3.72</f>
        <v>24848318.925000001</v>
      </c>
      <c r="P162" s="16" t="e">
        <f>(G162-D162)*5.89</f>
        <v>#VALUE!</v>
      </c>
      <c r="Q162" s="16">
        <f>(H162-F162)*1</f>
        <v>12373729.625</v>
      </c>
      <c r="R162" s="17" t="e">
        <f>MEDIAN(O162:Q162)</f>
        <v>#VALUE!</v>
      </c>
      <c r="S162" s="16">
        <f>(K162-E162)*1.23</f>
        <v>4417648.6274999995</v>
      </c>
      <c r="T162" s="16">
        <f>(L162-F162)*12.4</f>
        <v>55837852.550000004</v>
      </c>
      <c r="U162" s="16" t="e">
        <f>(J162-D162)*1</f>
        <v>#VALUE!</v>
      </c>
      <c r="V162" s="42" t="e">
        <f>MEDIAN(S162:U162)</f>
        <v>#VALUE!</v>
      </c>
      <c r="W162" s="16" t="e">
        <f>LOG(R162,2)</f>
        <v>#VALUE!</v>
      </c>
      <c r="X162" s="16" t="e">
        <f>LOG(V162,2)</f>
        <v>#VALUE!</v>
      </c>
      <c r="Y162" s="3" t="e">
        <f>V162/R162</f>
        <v>#VALUE!</v>
      </c>
      <c r="Z162" s="3" t="e">
        <f>LOG(Y162,2)</f>
        <v>#VALUE!</v>
      </c>
      <c r="AA162" s="3" t="e">
        <f>TTEST(O162:Q162,S162:U162,2,1)</f>
        <v>#VALUE!</v>
      </c>
      <c r="AB162" s="3" t="e">
        <f>-LOG(AA162)</f>
        <v>#VALUE!</v>
      </c>
      <c r="AC162" s="16" t="s">
        <v>300</v>
      </c>
      <c r="AD162" s="16" t="s">
        <v>2010</v>
      </c>
      <c r="AE162" s="16" t="s">
        <v>51</v>
      </c>
      <c r="AF162" s="16" t="s">
        <v>61</v>
      </c>
      <c r="AG162" s="15" t="s">
        <v>62</v>
      </c>
    </row>
    <row r="163" spans="1:33" x14ac:dyDescent="0.5">
      <c r="A163" s="16" t="s">
        <v>1026</v>
      </c>
      <c r="B163" s="16" t="s">
        <v>1027</v>
      </c>
      <c r="C163" s="16" t="s">
        <v>1028</v>
      </c>
      <c r="D163" s="16">
        <v>1935604.625</v>
      </c>
      <c r="E163" s="16">
        <v>3293457.875</v>
      </c>
      <c r="F163" s="16">
        <v>1496899.5</v>
      </c>
      <c r="G163" s="16">
        <v>6797634.4375</v>
      </c>
      <c r="H163" s="16">
        <v>12442295</v>
      </c>
      <c r="I163" s="16">
        <v>18529454</v>
      </c>
      <c r="J163" s="16">
        <v>4171482.75</v>
      </c>
      <c r="K163" s="16">
        <v>16294336.5</v>
      </c>
      <c r="L163" s="16">
        <v>6554357.25</v>
      </c>
      <c r="M163" s="16">
        <v>1037</v>
      </c>
      <c r="N163" s="16">
        <v>111</v>
      </c>
      <c r="O163" s="16">
        <f>(I163-F163)*3.72</f>
        <v>63361102.740000002</v>
      </c>
      <c r="P163" s="16">
        <f>(G163-D163)*5.89</f>
        <v>28637355.595624998</v>
      </c>
      <c r="Q163" s="16">
        <f>(H163-F163)*1</f>
        <v>10945395.5</v>
      </c>
      <c r="R163" s="17">
        <f>MEDIAN(O163:Q163)</f>
        <v>28637355.595624998</v>
      </c>
      <c r="S163" s="16">
        <f>(K163-E163)*1.23</f>
        <v>15991080.70875</v>
      </c>
      <c r="T163" s="16">
        <f>(L163-F163)*12.4</f>
        <v>62712476.100000001</v>
      </c>
      <c r="U163" s="16">
        <f>(J163-D163)*1</f>
        <v>2235878.125</v>
      </c>
      <c r="V163" s="42">
        <f>MEDIAN(S163:U163)</f>
        <v>15991080.70875</v>
      </c>
      <c r="W163" s="16">
        <f>LOG(R163,2)</f>
        <v>24.771394942944422</v>
      </c>
      <c r="X163" s="16">
        <f>LOG(V163,2)</f>
        <v>23.930764106498728</v>
      </c>
      <c r="Y163" s="3">
        <f>V163/R163</f>
        <v>0.55839934854854401</v>
      </c>
      <c r="Z163" s="3">
        <f>LOG(Y163,2)</f>
        <v>-0.8406308364456947</v>
      </c>
      <c r="AA163" s="3">
        <f>TTEST(O163:Q163,S163:U163,2,1)</f>
        <v>0.78467015907725268</v>
      </c>
      <c r="AB163" s="3">
        <f>-LOG(AA163)</f>
        <v>0.10531286324970957</v>
      </c>
      <c r="AC163" s="16" t="s">
        <v>1029</v>
      </c>
      <c r="AD163" s="16" t="s">
        <v>1030</v>
      </c>
      <c r="AE163" s="16" t="s">
        <v>222</v>
      </c>
      <c r="AF163" s="16" t="s">
        <v>1031</v>
      </c>
      <c r="AG163" s="15" t="s">
        <v>82</v>
      </c>
    </row>
    <row r="164" spans="1:33" x14ac:dyDescent="0.5">
      <c r="A164" s="16" t="s">
        <v>1026</v>
      </c>
      <c r="B164" s="16" t="s">
        <v>1032</v>
      </c>
      <c r="C164" s="16" t="s">
        <v>1033</v>
      </c>
      <c r="D164" s="16">
        <v>1935604.625</v>
      </c>
      <c r="E164" s="16">
        <v>3293457.875</v>
      </c>
      <c r="F164" s="16">
        <v>1496899.5</v>
      </c>
      <c r="G164" s="16">
        <v>6797634.4375</v>
      </c>
      <c r="H164" s="16">
        <v>12442295</v>
      </c>
      <c r="I164" s="16">
        <v>18529454</v>
      </c>
      <c r="J164" s="16">
        <v>4171482.75</v>
      </c>
      <c r="K164" s="16">
        <v>16294336.5</v>
      </c>
      <c r="L164" s="16">
        <v>6554357.25</v>
      </c>
      <c r="M164" s="16">
        <v>394</v>
      </c>
      <c r="N164" s="16">
        <v>45.6</v>
      </c>
      <c r="O164" s="16">
        <f>(I164-F164)*3.72</f>
        <v>63361102.740000002</v>
      </c>
      <c r="P164" s="16">
        <f>(G164-D164)*5.89</f>
        <v>28637355.595624998</v>
      </c>
      <c r="Q164" s="16">
        <f>(H164-F164)*1</f>
        <v>10945395.5</v>
      </c>
      <c r="R164" s="17">
        <f>MEDIAN(O164:Q164)</f>
        <v>28637355.595624998</v>
      </c>
      <c r="S164" s="16">
        <f>(K164-E164)*1.23</f>
        <v>15991080.70875</v>
      </c>
      <c r="T164" s="16">
        <f>(L164-F164)*12.4</f>
        <v>62712476.100000001</v>
      </c>
      <c r="U164" s="16">
        <f>(J164-D164)*1</f>
        <v>2235878.125</v>
      </c>
      <c r="V164" s="42">
        <f>MEDIAN(S164:U164)</f>
        <v>15991080.70875</v>
      </c>
      <c r="W164" s="16">
        <f>LOG(R164,2)</f>
        <v>24.771394942944422</v>
      </c>
      <c r="X164" s="16">
        <f>LOG(V164,2)</f>
        <v>23.930764106498728</v>
      </c>
      <c r="Y164" s="3">
        <f>V164/R164</f>
        <v>0.55839934854854401</v>
      </c>
      <c r="Z164" s="3">
        <f>LOG(Y164,2)</f>
        <v>-0.8406308364456947</v>
      </c>
      <c r="AA164" s="3">
        <f>TTEST(O164:Q164,S164:U164,2,1)</f>
        <v>0.78467015907725268</v>
      </c>
      <c r="AB164" s="3">
        <f>-LOG(AA164)</f>
        <v>0.10531286324970957</v>
      </c>
      <c r="AC164" s="16" t="s">
        <v>1034</v>
      </c>
      <c r="AD164" s="16" t="s">
        <v>341</v>
      </c>
      <c r="AE164" s="16" t="s">
        <v>396</v>
      </c>
      <c r="AF164" s="16" t="s">
        <v>1031</v>
      </c>
      <c r="AG164" s="15" t="s">
        <v>82</v>
      </c>
    </row>
    <row r="165" spans="1:33" x14ac:dyDescent="0.5">
      <c r="A165" s="16" t="s">
        <v>2100</v>
      </c>
      <c r="B165" s="16" t="s">
        <v>2101</v>
      </c>
      <c r="C165" s="16" t="s">
        <v>2102</v>
      </c>
      <c r="D165" s="16">
        <v>5436301.5</v>
      </c>
      <c r="E165" s="16">
        <v>4217041</v>
      </c>
      <c r="F165" s="16">
        <v>4570571</v>
      </c>
      <c r="G165" s="16">
        <v>9804534</v>
      </c>
      <c r="H165" s="16">
        <v>8158065</v>
      </c>
      <c r="I165" s="16">
        <v>11572667</v>
      </c>
      <c r="J165" s="16">
        <v>9412678</v>
      </c>
      <c r="K165" s="16">
        <v>7346741</v>
      </c>
      <c r="L165" s="16">
        <v>6634683.5</v>
      </c>
      <c r="M165" s="16">
        <v>425</v>
      </c>
      <c r="N165" s="16">
        <v>47.6</v>
      </c>
      <c r="O165" s="16">
        <f>(I165-F165)*3.72</f>
        <v>26047797.120000001</v>
      </c>
      <c r="P165" s="16">
        <f>(G165-D165)*5.89</f>
        <v>25728889.424999997</v>
      </c>
      <c r="Q165" s="16">
        <f>(H165-F165)*1</f>
        <v>3587494</v>
      </c>
      <c r="R165" s="17">
        <f>MEDIAN(O165:Q165)</f>
        <v>25728889.424999997</v>
      </c>
      <c r="S165" s="16">
        <f>(K165-E165)*1.23</f>
        <v>3849531</v>
      </c>
      <c r="T165" s="16">
        <f>(L165-F165)*12.4</f>
        <v>25594995</v>
      </c>
      <c r="U165" s="16">
        <f>(J165-D165)*1</f>
        <v>3976376.5</v>
      </c>
      <c r="V165" s="42">
        <f>MEDIAN(S165:U165)</f>
        <v>3976376.5</v>
      </c>
      <c r="W165" s="16">
        <f>LOG(R165,2)</f>
        <v>24.616885849397356</v>
      </c>
      <c r="X165" s="16">
        <f>LOG(V165,2)</f>
        <v>21.923022933107436</v>
      </c>
      <c r="Y165" s="3">
        <f>V165/R165</f>
        <v>0.15454909204655656</v>
      </c>
      <c r="Z165" s="3">
        <f>LOG(Y165,2)</f>
        <v>-2.6938629162899188</v>
      </c>
      <c r="AA165" s="3">
        <f>TTEST(O165:Q165,S165:U165,2,1)</f>
        <v>0.42937959854020757</v>
      </c>
      <c r="AB165" s="3">
        <f>-LOG(AA165)</f>
        <v>0.36715859439417903</v>
      </c>
      <c r="AC165" s="16" t="s">
        <v>2103</v>
      </c>
      <c r="AD165" s="16" t="s">
        <v>72</v>
      </c>
      <c r="AE165" s="16" t="s">
        <v>60</v>
      </c>
      <c r="AF165" s="16" t="s">
        <v>2104</v>
      </c>
      <c r="AG165" s="15" t="s">
        <v>45</v>
      </c>
    </row>
    <row r="166" spans="1:33" x14ac:dyDescent="0.5">
      <c r="A166" s="16" t="s">
        <v>2108</v>
      </c>
      <c r="B166" s="16" t="s">
        <v>2109</v>
      </c>
      <c r="C166" s="16" t="s">
        <v>2110</v>
      </c>
      <c r="D166" s="16">
        <v>5436301.5</v>
      </c>
      <c r="E166" s="16">
        <v>4217041</v>
      </c>
      <c r="F166" s="16">
        <v>4570571</v>
      </c>
      <c r="G166" s="16">
        <v>9804534</v>
      </c>
      <c r="H166" s="16">
        <v>8158065</v>
      </c>
      <c r="I166" s="16">
        <v>11572667</v>
      </c>
      <c r="J166" s="16">
        <v>9412678</v>
      </c>
      <c r="K166" s="16">
        <v>7346741</v>
      </c>
      <c r="L166" s="16">
        <v>6634683.5</v>
      </c>
      <c r="M166" s="16">
        <v>425</v>
      </c>
      <c r="N166" s="16">
        <v>47.8</v>
      </c>
      <c r="O166" s="16">
        <f>(I166-F166)*3.72</f>
        <v>26047797.120000001</v>
      </c>
      <c r="P166" s="16">
        <f>(G166-D166)*5.89</f>
        <v>25728889.424999997</v>
      </c>
      <c r="Q166" s="16">
        <f>(H166-F166)*1</f>
        <v>3587494</v>
      </c>
      <c r="R166" s="17">
        <f>MEDIAN(O166:Q166)</f>
        <v>25728889.424999997</v>
      </c>
      <c r="S166" s="16">
        <f>(K166-E166)*1.23</f>
        <v>3849531</v>
      </c>
      <c r="T166" s="16">
        <f>(L166-F166)*12.4</f>
        <v>25594995</v>
      </c>
      <c r="U166" s="16">
        <f>(J166-D166)*1</f>
        <v>3976376.5</v>
      </c>
      <c r="V166" s="42">
        <f>MEDIAN(S166:U166)</f>
        <v>3976376.5</v>
      </c>
      <c r="W166" s="16">
        <f>LOG(R166,2)</f>
        <v>24.616885849397356</v>
      </c>
      <c r="X166" s="16">
        <f>LOG(V166,2)</f>
        <v>21.923022933107436</v>
      </c>
      <c r="Y166" s="3">
        <f>V166/R166</f>
        <v>0.15454909204655656</v>
      </c>
      <c r="Z166" s="3">
        <f>LOG(Y166,2)</f>
        <v>-2.6938629162899188</v>
      </c>
      <c r="AA166" s="3">
        <f>TTEST(O166:Q166,S166:U166,2,1)</f>
        <v>0.42937959854020757</v>
      </c>
      <c r="AB166" s="3">
        <f>-LOG(AA166)</f>
        <v>0.36715859439417903</v>
      </c>
      <c r="AC166" s="16" t="s">
        <v>2111</v>
      </c>
      <c r="AD166" s="16" t="s">
        <v>72</v>
      </c>
      <c r="AE166" s="16" t="s">
        <v>60</v>
      </c>
      <c r="AF166" s="16" t="s">
        <v>2112</v>
      </c>
      <c r="AG166" s="15" t="s">
        <v>45</v>
      </c>
    </row>
    <row r="167" spans="1:33" x14ac:dyDescent="0.5">
      <c r="A167" s="16" t="s">
        <v>2753</v>
      </c>
      <c r="B167" s="16" t="s">
        <v>2754</v>
      </c>
      <c r="C167" s="16" t="s">
        <v>2755</v>
      </c>
      <c r="D167" s="16">
        <v>5629447.5</v>
      </c>
      <c r="E167" s="16">
        <v>6490903.25</v>
      </c>
      <c r="F167" s="16">
        <v>4780859.5</v>
      </c>
      <c r="G167" s="16">
        <v>2467761</v>
      </c>
      <c r="H167" s="16">
        <v>2348696.25</v>
      </c>
      <c r="I167" s="16">
        <v>22778016</v>
      </c>
      <c r="J167" s="16" t="s">
        <v>3040</v>
      </c>
      <c r="K167" s="16">
        <v>10565844</v>
      </c>
      <c r="L167" s="16">
        <v>6675544</v>
      </c>
      <c r="M167" s="16">
        <v>191</v>
      </c>
      <c r="N167" s="16">
        <v>21.2</v>
      </c>
      <c r="O167" s="16">
        <f>(I167-F167)*3.72</f>
        <v>66949422.180000007</v>
      </c>
      <c r="P167" s="16">
        <f>(G167-D167)*5.89</f>
        <v>-18622333.484999999</v>
      </c>
      <c r="Q167" s="16">
        <f>(H167-F167)*1</f>
        <v>-2432163.25</v>
      </c>
      <c r="R167" s="17">
        <v>80000</v>
      </c>
      <c r="S167" s="16">
        <f>(K167-E167)*1.23</f>
        <v>5012177.1224999996</v>
      </c>
      <c r="T167" s="16">
        <f>(L167-F167)*12.4</f>
        <v>23494087.800000001</v>
      </c>
      <c r="U167" s="16" t="e">
        <f>(J167-D167)*1</f>
        <v>#VALUE!</v>
      </c>
      <c r="V167" s="42" t="e">
        <f>MEDIAN(S167:U167)</f>
        <v>#VALUE!</v>
      </c>
      <c r="W167" s="16">
        <f>LOG(R167,2)</f>
        <v>16.287712379549451</v>
      </c>
      <c r="X167" s="16" t="e">
        <f>LOG(V167,2)</f>
        <v>#VALUE!</v>
      </c>
      <c r="Y167" s="3" t="e">
        <f>V167/R167</f>
        <v>#VALUE!</v>
      </c>
      <c r="Z167" s="3" t="e">
        <f>LOG(Y167,2)</f>
        <v>#VALUE!</v>
      </c>
      <c r="AA167" s="3" t="e">
        <f>TTEST(O167:Q167,S167:U167,2,1)</f>
        <v>#VALUE!</v>
      </c>
      <c r="AB167" s="3" t="e">
        <f>-LOG(AA167)</f>
        <v>#VALUE!</v>
      </c>
      <c r="AC167" s="16" t="s">
        <v>220</v>
      </c>
      <c r="AD167" s="16" t="s">
        <v>79</v>
      </c>
      <c r="AE167" s="16" t="s">
        <v>145</v>
      </c>
      <c r="AF167" s="16" t="s">
        <v>2756</v>
      </c>
      <c r="AG167" s="15" t="s">
        <v>82</v>
      </c>
    </row>
    <row r="168" spans="1:33" x14ac:dyDescent="0.5">
      <c r="A168" s="16" t="s">
        <v>2318</v>
      </c>
      <c r="B168" s="16" t="s">
        <v>2319</v>
      </c>
      <c r="C168" s="16" t="s">
        <v>2320</v>
      </c>
      <c r="D168" s="16" t="s">
        <v>3040</v>
      </c>
      <c r="E168" s="16">
        <v>5536803</v>
      </c>
      <c r="F168" s="16">
        <v>2933814</v>
      </c>
      <c r="G168" s="16">
        <v>6581523</v>
      </c>
      <c r="H168" s="16">
        <v>10316123</v>
      </c>
      <c r="I168" s="16">
        <v>6578609.5</v>
      </c>
      <c r="J168" s="16">
        <v>4711006.5</v>
      </c>
      <c r="K168" s="16">
        <v>11566013</v>
      </c>
      <c r="L168" s="16">
        <v>6681610.5</v>
      </c>
      <c r="M168" s="16">
        <v>156</v>
      </c>
      <c r="N168" s="16">
        <v>17.7</v>
      </c>
      <c r="O168" s="16">
        <f>(I168-F168)*3.72</f>
        <v>13558639.260000002</v>
      </c>
      <c r="P168" s="16" t="e">
        <f>(G168-D168)*5.89</f>
        <v>#VALUE!</v>
      </c>
      <c r="Q168" s="16">
        <f>(H168-F168)*1</f>
        <v>7382309</v>
      </c>
      <c r="R168" s="17" t="e">
        <f>MEDIAN(O168:Q168)</f>
        <v>#VALUE!</v>
      </c>
      <c r="S168" s="16">
        <f>(K168-E168)*1.23</f>
        <v>7415928.2999999998</v>
      </c>
      <c r="T168" s="16">
        <f>(L168-F168)*12.4</f>
        <v>46472676.600000001</v>
      </c>
      <c r="U168" s="16" t="e">
        <f>(J168-D168)*1</f>
        <v>#VALUE!</v>
      </c>
      <c r="V168" s="42" t="e">
        <f>MEDIAN(S168:U168)</f>
        <v>#VALUE!</v>
      </c>
      <c r="W168" s="16" t="e">
        <f>LOG(R168,2)</f>
        <v>#VALUE!</v>
      </c>
      <c r="X168" s="16" t="e">
        <f>LOG(V168,2)</f>
        <v>#VALUE!</v>
      </c>
      <c r="Y168" s="3" t="e">
        <f>V168/R168</f>
        <v>#VALUE!</v>
      </c>
      <c r="Z168" s="3" t="e">
        <f>LOG(Y168,2)</f>
        <v>#VALUE!</v>
      </c>
      <c r="AA168" s="3" t="e">
        <f>TTEST(O168:Q168,S168:U168,2,1)</f>
        <v>#VALUE!</v>
      </c>
      <c r="AB168" s="3" t="e">
        <f>-LOG(AA168)</f>
        <v>#VALUE!</v>
      </c>
      <c r="AC168" s="16" t="s">
        <v>169</v>
      </c>
      <c r="AD168" s="16" t="s">
        <v>350</v>
      </c>
      <c r="AE168" s="16" t="s">
        <v>60</v>
      </c>
      <c r="AF168" s="16" t="s">
        <v>139</v>
      </c>
      <c r="AG168" s="15" t="s">
        <v>62</v>
      </c>
    </row>
    <row r="169" spans="1:33" x14ac:dyDescent="0.5">
      <c r="A169" s="16" t="s">
        <v>636</v>
      </c>
      <c r="B169" s="16" t="s">
        <v>637</v>
      </c>
      <c r="C169" s="16" t="s">
        <v>638</v>
      </c>
      <c r="D169" s="16">
        <v>5485418</v>
      </c>
      <c r="E169" s="16">
        <v>5065967</v>
      </c>
      <c r="F169" s="16">
        <v>3430877.5</v>
      </c>
      <c r="G169" s="16">
        <v>20570488</v>
      </c>
      <c r="H169" s="16">
        <v>15842103</v>
      </c>
      <c r="I169" s="16">
        <v>13213262</v>
      </c>
      <c r="J169" s="16">
        <v>17464034</v>
      </c>
      <c r="K169" s="16">
        <v>10766301</v>
      </c>
      <c r="L169" s="16">
        <v>6694692.5</v>
      </c>
      <c r="M169" s="16">
        <v>115</v>
      </c>
      <c r="N169" s="16">
        <v>13</v>
      </c>
      <c r="O169" s="16">
        <f>(I169-F169)*3.72</f>
        <v>36390470.340000004</v>
      </c>
      <c r="P169" s="16">
        <f>(G169-D169)*5.89</f>
        <v>88851062.299999997</v>
      </c>
      <c r="Q169" s="16">
        <f>(H169-F169)*1</f>
        <v>12411225.5</v>
      </c>
      <c r="R169" s="17">
        <f>MEDIAN(O169:Q169)</f>
        <v>36390470.340000004</v>
      </c>
      <c r="S169" s="16">
        <f>(K169-E169)*1.23</f>
        <v>7011410.8200000003</v>
      </c>
      <c r="T169" s="16">
        <f>(L169-F169)*12.4</f>
        <v>40471306</v>
      </c>
      <c r="U169" s="16">
        <f>(J169-D169)*1</f>
        <v>11978616</v>
      </c>
      <c r="V169" s="42">
        <f>MEDIAN(S169:U169)</f>
        <v>11978616</v>
      </c>
      <c r="W169" s="16">
        <f>LOG(R169,2)</f>
        <v>25.117057362074281</v>
      </c>
      <c r="X169" s="16">
        <f>LOG(V169,2)</f>
        <v>23.513957894101161</v>
      </c>
      <c r="Y169" s="3">
        <f>V169/R169</f>
        <v>0.32916903486221877</v>
      </c>
      <c r="Z169" s="3">
        <f>LOG(Y169,2)</f>
        <v>-1.6030994679731212</v>
      </c>
      <c r="AA169" s="3">
        <f>TTEST(O169:Q169,S169:U169,2,1)</f>
        <v>0.20245009684925663</v>
      </c>
      <c r="AB169" s="3">
        <f>-LOG(AA169)</f>
        <v>0.69368201113519401</v>
      </c>
      <c r="AC169" s="16" t="s">
        <v>112</v>
      </c>
      <c r="AD169" s="16" t="s">
        <v>639</v>
      </c>
      <c r="AE169" s="16" t="s">
        <v>60</v>
      </c>
      <c r="AF169" s="16" t="s">
        <v>123</v>
      </c>
      <c r="AG169" s="15" t="s">
        <v>62</v>
      </c>
    </row>
    <row r="170" spans="1:33" x14ac:dyDescent="0.5">
      <c r="A170" s="16" t="s">
        <v>507</v>
      </c>
      <c r="B170" s="16" t="s">
        <v>508</v>
      </c>
      <c r="C170" s="16" t="s">
        <v>509</v>
      </c>
      <c r="D170" s="16">
        <v>16749467.25</v>
      </c>
      <c r="E170" s="16">
        <v>1979550.875</v>
      </c>
      <c r="F170" s="16">
        <v>3877932.625</v>
      </c>
      <c r="G170" s="16">
        <v>11361487</v>
      </c>
      <c r="H170" s="16">
        <v>10793808.5</v>
      </c>
      <c r="I170" s="16">
        <v>25765138.25</v>
      </c>
      <c r="J170" s="16">
        <v>19124285.25</v>
      </c>
      <c r="K170" s="16">
        <v>13820208.5</v>
      </c>
      <c r="L170" s="16">
        <v>6705270</v>
      </c>
      <c r="M170" s="16">
        <v>531</v>
      </c>
      <c r="N170" s="16">
        <v>58</v>
      </c>
      <c r="O170" s="16">
        <f>(I170-F170)*3.72</f>
        <v>81420404.924999997</v>
      </c>
      <c r="P170" s="16">
        <f>(G170-D170)*5.89</f>
        <v>-31735203.672499999</v>
      </c>
      <c r="Q170" s="16">
        <f>(H170-F170)*1</f>
        <v>6915875.875</v>
      </c>
      <c r="R170" s="17">
        <f>MEDIAN(O170:Q170)</f>
        <v>6915875.875</v>
      </c>
      <c r="S170" s="16">
        <f>(K170-E170)*1.23</f>
        <v>14564008.87875</v>
      </c>
      <c r="T170" s="16">
        <f>(L170-F170)*12.4</f>
        <v>35058983.450000003</v>
      </c>
      <c r="U170" s="16">
        <f>(J170-D170)*1</f>
        <v>2374818</v>
      </c>
      <c r="V170" s="42">
        <f>MEDIAN(S170:U170)</f>
        <v>14564008.87875</v>
      </c>
      <c r="W170" s="16">
        <f>LOG(R170,2)</f>
        <v>22.721480545283992</v>
      </c>
      <c r="X170" s="16">
        <f>LOG(V170,2)</f>
        <v>23.795904189626285</v>
      </c>
      <c r="Y170" s="3">
        <f>V170/R170</f>
        <v>2.1058806060121777</v>
      </c>
      <c r="Z170" s="3">
        <f>LOG(Y170,2)</f>
        <v>1.074423644342297</v>
      </c>
      <c r="AA170" s="3">
        <f>TTEST(O170:Q170,S170:U170,2,1)</f>
        <v>0.97191018868287826</v>
      </c>
      <c r="AB170" s="3">
        <f>-LOG(AA170)</f>
        <v>1.2373865075299842E-2</v>
      </c>
      <c r="AC170" s="16" t="s">
        <v>155</v>
      </c>
      <c r="AD170" s="16" t="s">
        <v>179</v>
      </c>
      <c r="AE170" s="16" t="s">
        <v>51</v>
      </c>
      <c r="AF170" s="16" t="s">
        <v>510</v>
      </c>
      <c r="AG170" s="15" t="s">
        <v>62</v>
      </c>
    </row>
    <row r="171" spans="1:33" x14ac:dyDescent="0.5">
      <c r="A171" s="16" t="s">
        <v>68</v>
      </c>
      <c r="B171" s="16" t="s">
        <v>69</v>
      </c>
      <c r="C171" s="16" t="s">
        <v>70</v>
      </c>
      <c r="D171" s="16">
        <v>10557386.75</v>
      </c>
      <c r="E171" s="16">
        <v>3764153.75</v>
      </c>
      <c r="F171" s="16">
        <v>14224346.59375</v>
      </c>
      <c r="G171" s="16">
        <v>28656988.25</v>
      </c>
      <c r="H171" s="16">
        <v>25573683.25</v>
      </c>
      <c r="I171" s="16">
        <v>20364406.375</v>
      </c>
      <c r="J171" s="16">
        <v>25923313.59375</v>
      </c>
      <c r="K171" s="16">
        <v>12845491.25</v>
      </c>
      <c r="L171" s="16">
        <v>6737215.8125</v>
      </c>
      <c r="M171" s="16">
        <v>4128</v>
      </c>
      <c r="N171" s="16">
        <v>468.8</v>
      </c>
      <c r="O171" s="16">
        <f>(I171-F171)*3.72</f>
        <v>22841022.38625</v>
      </c>
      <c r="P171" s="16">
        <f>(G171-D171)*5.89</f>
        <v>106606652.83499999</v>
      </c>
      <c r="Q171" s="16">
        <f>(H171-F171)*1</f>
        <v>11349336.65625</v>
      </c>
      <c r="R171" s="17">
        <f>MEDIAN(O171:Q171)</f>
        <v>22841022.38625</v>
      </c>
      <c r="S171" s="16">
        <f>(K171-E171)*1.23</f>
        <v>11170045.125</v>
      </c>
      <c r="T171" s="16">
        <f>(L171-F171)*12.4</f>
        <v>-92840421.6875</v>
      </c>
      <c r="U171" s="16">
        <f>(J171-D171)*1</f>
        <v>15365926.84375</v>
      </c>
      <c r="V171" s="42">
        <f>MEDIAN(S171:U171)</f>
        <v>11170045.125</v>
      </c>
      <c r="W171" s="16">
        <f>LOG(R171,2)</f>
        <v>24.44512389278275</v>
      </c>
      <c r="X171" s="16">
        <f>LOG(V171,2)</f>
        <v>23.413131678276475</v>
      </c>
      <c r="Y171" s="3">
        <f>V171/R171</f>
        <v>0.48903437578714615</v>
      </c>
      <c r="Z171" s="3">
        <f>LOG(Y171,2)</f>
        <v>-1.0319922145062765</v>
      </c>
      <c r="AA171" s="3">
        <f>TTEST(O171:Q171,S171:U171,2,1)</f>
        <v>0.40163686111100028</v>
      </c>
      <c r="AB171" s="3">
        <f>-LOG(AA171)</f>
        <v>0.39616643569752291</v>
      </c>
      <c r="AC171" s="16" t="s">
        <v>71</v>
      </c>
      <c r="AD171" s="16" t="s">
        <v>72</v>
      </c>
      <c r="AE171" s="16" t="s">
        <v>73</v>
      </c>
      <c r="AF171" s="16" t="s">
        <v>74</v>
      </c>
      <c r="AG171" s="15" t="s">
        <v>45</v>
      </c>
    </row>
    <row r="172" spans="1:33" x14ac:dyDescent="0.5">
      <c r="A172" s="16" t="s">
        <v>923</v>
      </c>
      <c r="B172" s="16" t="s">
        <v>924</v>
      </c>
      <c r="C172" s="16" t="s">
        <v>925</v>
      </c>
      <c r="D172" s="16">
        <v>672761.75</v>
      </c>
      <c r="E172" s="16">
        <v>1118330.125</v>
      </c>
      <c r="F172" s="16">
        <v>1718412.875</v>
      </c>
      <c r="G172" s="16">
        <v>10119179.25</v>
      </c>
      <c r="H172" s="16">
        <v>2703642</v>
      </c>
      <c r="I172" s="16">
        <v>1999689.625</v>
      </c>
      <c r="J172" s="16">
        <v>6729044.5</v>
      </c>
      <c r="K172" s="16">
        <v>1403867.625</v>
      </c>
      <c r="L172" s="16">
        <v>6779575.25</v>
      </c>
      <c r="M172" s="16">
        <v>380</v>
      </c>
      <c r="N172" s="16">
        <v>42.6</v>
      </c>
      <c r="O172" s="16">
        <f>(I172-F172)*3.72</f>
        <v>1046349.51</v>
      </c>
      <c r="P172" s="16">
        <f>(G172-D172)*5.89</f>
        <v>55639399.074999996</v>
      </c>
      <c r="Q172" s="16">
        <f>(H172-F172)*1</f>
        <v>985229.125</v>
      </c>
      <c r="R172" s="17">
        <f>MEDIAN(O172:Q172)</f>
        <v>1046349.51</v>
      </c>
      <c r="S172" s="16">
        <f>(K172-E172)*1.23</f>
        <v>351211.125</v>
      </c>
      <c r="T172" s="16">
        <f>(L172-F172)*12.4</f>
        <v>62758413.450000003</v>
      </c>
      <c r="U172" s="16">
        <f>(J172-D172)*1</f>
        <v>6056282.75</v>
      </c>
      <c r="V172" s="42">
        <f>MEDIAN(S172:U172)</f>
        <v>6056282.75</v>
      </c>
      <c r="W172" s="16">
        <f>LOG(R172,2)</f>
        <v>19.996933401903142</v>
      </c>
      <c r="X172" s="16">
        <f>LOG(V172,2)</f>
        <v>22.530001131401505</v>
      </c>
      <c r="Y172" s="3">
        <f>V172/R172</f>
        <v>5.7880112640373866</v>
      </c>
      <c r="Z172" s="3">
        <f>LOG(Y172,2)</f>
        <v>2.5330677294983635</v>
      </c>
      <c r="AA172" s="3">
        <f>TTEST(O172:Q172,S172:U172,2,1)</f>
        <v>0.24309503871304583</v>
      </c>
      <c r="AB172" s="3">
        <f>-LOG(AA172)</f>
        <v>0.61422390451139164</v>
      </c>
      <c r="AC172" s="16" t="s">
        <v>926</v>
      </c>
      <c r="AD172" s="16" t="s">
        <v>927</v>
      </c>
      <c r="AE172" s="16" t="s">
        <v>60</v>
      </c>
      <c r="AF172" s="16" t="s">
        <v>928</v>
      </c>
      <c r="AG172" s="15" t="s">
        <v>242</v>
      </c>
    </row>
    <row r="173" spans="1:33" x14ac:dyDescent="0.5">
      <c r="A173" s="16" t="s">
        <v>2748</v>
      </c>
      <c r="B173" s="16" t="s">
        <v>2749</v>
      </c>
      <c r="C173" s="16" t="s">
        <v>2750</v>
      </c>
      <c r="D173" s="16">
        <v>27277464.5</v>
      </c>
      <c r="E173" s="16">
        <v>19336616.5</v>
      </c>
      <c r="F173" s="16">
        <v>10767249.75</v>
      </c>
      <c r="G173" s="16">
        <v>44665615.5</v>
      </c>
      <c r="H173" s="16">
        <v>17694499</v>
      </c>
      <c r="I173" s="16">
        <v>19350859</v>
      </c>
      <c r="J173" s="16">
        <v>24171511.25</v>
      </c>
      <c r="K173" s="16">
        <v>9657476.25</v>
      </c>
      <c r="L173" s="16">
        <v>6787601.75</v>
      </c>
      <c r="M173" s="16">
        <v>1014</v>
      </c>
      <c r="N173" s="16">
        <v>113</v>
      </c>
      <c r="O173" s="16">
        <f>(I173-F173)*3.72</f>
        <v>31931026.41</v>
      </c>
      <c r="P173" s="16">
        <f>(G173-D173)*5.89</f>
        <v>102416209.39</v>
      </c>
      <c r="Q173" s="16">
        <f>(H173-F173)*1</f>
        <v>6927249.25</v>
      </c>
      <c r="R173" s="17">
        <f>MEDIAN(O173:Q173)</f>
        <v>31931026.41</v>
      </c>
      <c r="S173" s="16">
        <f>(K173-E173)*1.23</f>
        <v>-11905342.5075</v>
      </c>
      <c r="T173" s="16">
        <f>(L173-F173)*12.4</f>
        <v>-49347635.200000003</v>
      </c>
      <c r="U173" s="16">
        <f>(J173-D173)*1</f>
        <v>-3105953.25</v>
      </c>
      <c r="V173" s="42">
        <f>25000</f>
        <v>25000</v>
      </c>
      <c r="W173" s="16">
        <f>LOG(R173,2)</f>
        <v>24.928455592716688</v>
      </c>
      <c r="X173" s="16">
        <f>LOG(V173,2)</f>
        <v>14.609640474436812</v>
      </c>
      <c r="Y173" s="3">
        <f>V173/R173</f>
        <v>7.8293756295195777E-4</v>
      </c>
      <c r="Z173" s="3">
        <f>LOG(Y173,2)</f>
        <v>-10.318815118279877</v>
      </c>
      <c r="AA173" s="3">
        <f>TTEST(O173:Q173,S173:U173,2,1)</f>
        <v>0.24995089116745572</v>
      </c>
      <c r="AB173" s="3">
        <f>-LOG(AA173)</f>
        <v>0.60214531048803221</v>
      </c>
      <c r="AC173" s="16" t="s">
        <v>2751</v>
      </c>
      <c r="AD173" s="16" t="s">
        <v>927</v>
      </c>
      <c r="AE173" s="16" t="s">
        <v>60</v>
      </c>
      <c r="AF173" s="16" t="s">
        <v>2752</v>
      </c>
      <c r="AG173" s="15" t="s">
        <v>158</v>
      </c>
    </row>
    <row r="174" spans="1:33" x14ac:dyDescent="0.5">
      <c r="A174" s="16" t="s">
        <v>2916</v>
      </c>
      <c r="B174" s="16" t="s">
        <v>2917</v>
      </c>
      <c r="C174" s="16" t="s">
        <v>2918</v>
      </c>
      <c r="D174" s="16">
        <v>6219933.125</v>
      </c>
      <c r="E174" s="16">
        <v>2248962.25</v>
      </c>
      <c r="F174" s="16" t="s">
        <v>3040</v>
      </c>
      <c r="G174" s="16">
        <v>8638383</v>
      </c>
      <c r="H174" s="16" t="s">
        <v>3040</v>
      </c>
      <c r="I174" s="16">
        <v>16960009</v>
      </c>
      <c r="J174" s="16" t="s">
        <v>3040</v>
      </c>
      <c r="K174" s="16">
        <v>18418146</v>
      </c>
      <c r="L174" s="16">
        <v>6823246.5</v>
      </c>
      <c r="M174" s="16">
        <v>494</v>
      </c>
      <c r="N174" s="16">
        <v>55</v>
      </c>
      <c r="O174" s="16" t="e">
        <f>(I174-F174)*3.72</f>
        <v>#VALUE!</v>
      </c>
      <c r="P174" s="16">
        <f>(G174-D174)*5.89</f>
        <v>14244669.76375</v>
      </c>
      <c r="Q174" s="16" t="e">
        <f>(H174-F174)*1</f>
        <v>#VALUE!</v>
      </c>
      <c r="R174" s="17" t="e">
        <f>MEDIAN(O174:Q174)</f>
        <v>#VALUE!</v>
      </c>
      <c r="S174" s="16">
        <f>(K174-E174)*1.23</f>
        <v>19888096.012499999</v>
      </c>
      <c r="T174" s="16" t="e">
        <f>(L174-F174)*12.4</f>
        <v>#VALUE!</v>
      </c>
      <c r="U174" s="16" t="e">
        <f>(J174-D174)*1</f>
        <v>#VALUE!</v>
      </c>
      <c r="V174" s="42" t="e">
        <f>MEDIAN(S174:U174)</f>
        <v>#VALUE!</v>
      </c>
      <c r="W174" s="16" t="e">
        <f>LOG(R174,2)</f>
        <v>#VALUE!</v>
      </c>
      <c r="X174" s="16" t="e">
        <f>LOG(V174,2)</f>
        <v>#VALUE!</v>
      </c>
      <c r="Y174" s="3" t="e">
        <f>V174/R174</f>
        <v>#VALUE!</v>
      </c>
      <c r="Z174" s="3" t="e">
        <f>LOG(Y174,2)</f>
        <v>#VALUE!</v>
      </c>
      <c r="AA174" s="3" t="e">
        <f>TTEST(O174:Q174,S174:U174,2,1)</f>
        <v>#VALUE!</v>
      </c>
      <c r="AB174" s="3" t="e">
        <f>-LOG(AA174)</f>
        <v>#VALUE!</v>
      </c>
      <c r="AC174" s="16" t="s">
        <v>2919</v>
      </c>
      <c r="AD174" s="16" t="s">
        <v>973</v>
      </c>
      <c r="AE174" s="16" t="s">
        <v>51</v>
      </c>
      <c r="AF174" s="16" t="s">
        <v>2920</v>
      </c>
      <c r="AG174" s="15" t="s">
        <v>62</v>
      </c>
    </row>
    <row r="175" spans="1:33" x14ac:dyDescent="0.5">
      <c r="A175" s="16" t="s">
        <v>2061</v>
      </c>
      <c r="B175" s="16" t="s">
        <v>2062</v>
      </c>
      <c r="C175" s="16" t="s">
        <v>2063</v>
      </c>
      <c r="D175" s="16">
        <v>4577683.5</v>
      </c>
      <c r="E175" s="16">
        <v>4500419.5</v>
      </c>
      <c r="F175" s="16">
        <v>3976416</v>
      </c>
      <c r="G175" s="16">
        <v>21536182</v>
      </c>
      <c r="H175" s="16">
        <v>18324062</v>
      </c>
      <c r="I175" s="16">
        <v>7817930</v>
      </c>
      <c r="J175" s="16">
        <v>20905159</v>
      </c>
      <c r="K175" s="16">
        <v>5205277.5</v>
      </c>
      <c r="L175" s="16">
        <v>6951877.5</v>
      </c>
      <c r="M175" s="16">
        <v>504</v>
      </c>
      <c r="N175" s="16">
        <v>55.1</v>
      </c>
      <c r="O175" s="16">
        <f>(I175-F175)*3.72</f>
        <v>14290432.08</v>
      </c>
      <c r="P175" s="16">
        <f>(G175-D175)*5.89</f>
        <v>99885556.164999992</v>
      </c>
      <c r="Q175" s="16">
        <f>(H175-F175)*1</f>
        <v>14347646</v>
      </c>
      <c r="R175" s="17">
        <f>MEDIAN(O175:Q175)</f>
        <v>14347646</v>
      </c>
      <c r="S175" s="16">
        <f>(K175-E175)*1.23</f>
        <v>866975.34</v>
      </c>
      <c r="T175" s="16">
        <f>(L175-F175)*12.4</f>
        <v>36895722.600000001</v>
      </c>
      <c r="U175" s="16">
        <f>(J175-D175)*1</f>
        <v>16327475.5</v>
      </c>
      <c r="V175" s="42">
        <f>MEDIAN(S175:U175)</f>
        <v>16327475.5</v>
      </c>
      <c r="W175" s="16">
        <f>LOG(R175,2)</f>
        <v>23.77431071939067</v>
      </c>
      <c r="X175" s="16">
        <f>LOG(V175,2)</f>
        <v>23.960798407641477</v>
      </c>
      <c r="Y175" s="3">
        <f>V175/R175</f>
        <v>1.1379898486483426</v>
      </c>
      <c r="Z175" s="3">
        <f>LOG(Y175,2)</f>
        <v>0.18648768825080828</v>
      </c>
      <c r="AA175" s="3">
        <f>TTEST(O175:Q175,S175:U175,2,1)</f>
        <v>0.33305824885026203</v>
      </c>
      <c r="AB175" s="3">
        <f>-LOG(AA175)</f>
        <v>0.47747980570690463</v>
      </c>
      <c r="AC175" s="16" t="s">
        <v>2064</v>
      </c>
      <c r="AD175" s="16" t="s">
        <v>1624</v>
      </c>
      <c r="AE175" s="16" t="s">
        <v>51</v>
      </c>
      <c r="AF175" s="16" t="s">
        <v>2065</v>
      </c>
      <c r="AG175" s="15" t="s">
        <v>45</v>
      </c>
    </row>
    <row r="176" spans="1:33" x14ac:dyDescent="0.5">
      <c r="A176" s="16" t="s">
        <v>554</v>
      </c>
      <c r="B176" s="16" t="s">
        <v>555</v>
      </c>
      <c r="C176" s="16" t="s">
        <v>556</v>
      </c>
      <c r="D176" s="16" t="s">
        <v>3040</v>
      </c>
      <c r="E176" s="16">
        <v>1253307.375</v>
      </c>
      <c r="F176" s="16" t="s">
        <v>3040</v>
      </c>
      <c r="G176" s="16">
        <v>10764952</v>
      </c>
      <c r="H176" s="16">
        <v>11777903</v>
      </c>
      <c r="I176" s="16" t="s">
        <v>3040</v>
      </c>
      <c r="J176" s="16">
        <v>15964726</v>
      </c>
      <c r="K176" s="16" t="s">
        <v>3040</v>
      </c>
      <c r="L176" s="16">
        <v>6986914</v>
      </c>
      <c r="M176" s="16">
        <v>298</v>
      </c>
      <c r="N176" s="16">
        <v>33.9</v>
      </c>
      <c r="O176" s="16" t="e">
        <f>(I176-F176)*3.72</f>
        <v>#VALUE!</v>
      </c>
      <c r="P176" s="16" t="e">
        <f>(G176-D176)*5.89</f>
        <v>#VALUE!</v>
      </c>
      <c r="Q176" s="16" t="e">
        <f>(H176-F176)*1</f>
        <v>#VALUE!</v>
      </c>
      <c r="R176" s="17" t="e">
        <f>MEDIAN(O176:Q176)</f>
        <v>#VALUE!</v>
      </c>
      <c r="S176" s="16" t="e">
        <f>(K176-E176)*1.23</f>
        <v>#VALUE!</v>
      </c>
      <c r="T176" s="16" t="e">
        <f>(L176-F176)*12.4</f>
        <v>#VALUE!</v>
      </c>
      <c r="U176" s="16" t="e">
        <f>(J176-D176)*1</f>
        <v>#VALUE!</v>
      </c>
      <c r="V176" s="42" t="e">
        <f>MEDIAN(S176:U176)</f>
        <v>#VALUE!</v>
      </c>
      <c r="W176" s="16" t="e">
        <f>LOG(R176,2)</f>
        <v>#VALUE!</v>
      </c>
      <c r="X176" s="16" t="e">
        <f>LOG(V176,2)</f>
        <v>#VALUE!</v>
      </c>
      <c r="Y176" s="3" t="e">
        <f>V176/R176</f>
        <v>#VALUE!</v>
      </c>
      <c r="Z176" s="3" t="e">
        <f>LOG(Y176,2)</f>
        <v>#VALUE!</v>
      </c>
      <c r="AA176" s="3" t="e">
        <f>TTEST(O176:Q176,S176:U176,2,1)</f>
        <v>#VALUE!</v>
      </c>
      <c r="AB176" s="3" t="e">
        <f>-LOG(AA176)</f>
        <v>#VALUE!</v>
      </c>
      <c r="AC176" s="16" t="s">
        <v>557</v>
      </c>
      <c r="AD176" s="16" t="s">
        <v>558</v>
      </c>
      <c r="AE176" s="16" t="s">
        <v>240</v>
      </c>
      <c r="AF176" s="16" t="s">
        <v>559</v>
      </c>
      <c r="AG176" s="15" t="s">
        <v>45</v>
      </c>
    </row>
    <row r="177" spans="1:33" x14ac:dyDescent="0.5">
      <c r="A177" s="16" t="s">
        <v>560</v>
      </c>
      <c r="B177" s="16" t="s">
        <v>561</v>
      </c>
      <c r="C177" s="16" t="s">
        <v>562</v>
      </c>
      <c r="D177" s="16" t="s">
        <v>3040</v>
      </c>
      <c r="E177" s="16">
        <v>1253307.375</v>
      </c>
      <c r="F177" s="16" t="s">
        <v>3040</v>
      </c>
      <c r="G177" s="16">
        <v>10764952</v>
      </c>
      <c r="H177" s="16">
        <v>11777903</v>
      </c>
      <c r="I177" s="16" t="s">
        <v>3040</v>
      </c>
      <c r="J177" s="16">
        <v>15964726</v>
      </c>
      <c r="K177" s="16" t="s">
        <v>3040</v>
      </c>
      <c r="L177" s="16">
        <v>6986914</v>
      </c>
      <c r="M177" s="16">
        <v>305</v>
      </c>
      <c r="N177" s="16">
        <v>35</v>
      </c>
      <c r="O177" s="16" t="e">
        <f>(I177-F177)*3.72</f>
        <v>#VALUE!</v>
      </c>
      <c r="P177" s="16" t="e">
        <f>(G177-D177)*5.89</f>
        <v>#VALUE!</v>
      </c>
      <c r="Q177" s="16" t="e">
        <f>(H177-F177)*1</f>
        <v>#VALUE!</v>
      </c>
      <c r="R177" s="17" t="e">
        <f>MEDIAN(O177:Q177)</f>
        <v>#VALUE!</v>
      </c>
      <c r="S177" s="16" t="e">
        <f>(K177-E177)*1.23</f>
        <v>#VALUE!</v>
      </c>
      <c r="T177" s="16" t="e">
        <f>(L177-F177)*12.4</f>
        <v>#VALUE!</v>
      </c>
      <c r="U177" s="16" t="e">
        <f>(J177-D177)*1</f>
        <v>#VALUE!</v>
      </c>
      <c r="V177" s="42" t="e">
        <f>MEDIAN(S177:U177)</f>
        <v>#VALUE!</v>
      </c>
      <c r="W177" s="16" t="e">
        <f>LOG(R177,2)</f>
        <v>#VALUE!</v>
      </c>
      <c r="X177" s="16" t="e">
        <f>LOG(V177,2)</f>
        <v>#VALUE!</v>
      </c>
      <c r="Y177" s="3" t="e">
        <f>V177/R177</f>
        <v>#VALUE!</v>
      </c>
      <c r="Z177" s="3" t="e">
        <f>LOG(Y177,2)</f>
        <v>#VALUE!</v>
      </c>
      <c r="AA177" s="3" t="e">
        <f>TTEST(O177:Q177,S177:U177,2,1)</f>
        <v>#VALUE!</v>
      </c>
      <c r="AB177" s="3" t="e">
        <f>-LOG(AA177)</f>
        <v>#VALUE!</v>
      </c>
      <c r="AC177" s="16" t="s">
        <v>563</v>
      </c>
      <c r="AD177" s="16" t="s">
        <v>311</v>
      </c>
      <c r="AE177" s="16" t="s">
        <v>240</v>
      </c>
      <c r="AF177" s="16" t="s">
        <v>44</v>
      </c>
      <c r="AG177" s="15" t="s">
        <v>45</v>
      </c>
    </row>
    <row r="178" spans="1:33" x14ac:dyDescent="0.5">
      <c r="A178" s="16" t="s">
        <v>2179</v>
      </c>
      <c r="B178" s="16" t="s">
        <v>2180</v>
      </c>
      <c r="C178" s="16" t="s">
        <v>2181</v>
      </c>
      <c r="D178" s="16">
        <v>6506621.1875</v>
      </c>
      <c r="E178" s="16">
        <v>386126.25</v>
      </c>
      <c r="F178" s="16">
        <v>2865367.25</v>
      </c>
      <c r="G178" s="16">
        <v>53168437</v>
      </c>
      <c r="H178" s="16">
        <v>38879573.5</v>
      </c>
      <c r="I178" s="16">
        <v>102305019.5</v>
      </c>
      <c r="J178" s="16">
        <v>14886888</v>
      </c>
      <c r="K178" s="16">
        <v>31194827.5</v>
      </c>
      <c r="L178" s="16">
        <v>7156580.75</v>
      </c>
      <c r="M178" s="16">
        <v>427</v>
      </c>
      <c r="N178" s="16">
        <v>47.3</v>
      </c>
      <c r="O178" s="16">
        <f>(I178-F178)*3.72</f>
        <v>369915506.37</v>
      </c>
      <c r="P178" s="16">
        <f>(G178-D178)*5.89</f>
        <v>274838095.135625</v>
      </c>
      <c r="Q178" s="16">
        <f>(H178-F178)*1</f>
        <v>36014206.25</v>
      </c>
      <c r="R178" s="17">
        <f>MEDIAN(O178:Q178)</f>
        <v>274838095.135625</v>
      </c>
      <c r="S178" s="16">
        <f>(K178-E178)*1.23</f>
        <v>37894702.537500001</v>
      </c>
      <c r="T178" s="16">
        <f>(L178-F178)*12.4</f>
        <v>53211047.399999999</v>
      </c>
      <c r="U178" s="16">
        <f>(J178-D178)*1</f>
        <v>8380266.8125</v>
      </c>
      <c r="V178" s="42">
        <f>MEDIAN(S178:U178)</f>
        <v>37894702.537500001</v>
      </c>
      <c r="W178" s="16">
        <f>LOG(R178,2)</f>
        <v>28.034006748167975</v>
      </c>
      <c r="X178" s="16">
        <f>LOG(V178,2)</f>
        <v>25.17549284619496</v>
      </c>
      <c r="Y178" s="3">
        <f>V178/R178</f>
        <v>0.13788009452910818</v>
      </c>
      <c r="Z178" s="3">
        <f>LOG(Y178,2)</f>
        <v>-2.8585139019730175</v>
      </c>
      <c r="AA178" s="3">
        <f>TTEST(O178:Q178,S178:U178,2,1)</f>
        <v>0.16130644718863452</v>
      </c>
      <c r="AB178" s="3">
        <f>-LOG(AA178)</f>
        <v>0.79234827413310027</v>
      </c>
      <c r="AC178" s="16" t="s">
        <v>2182</v>
      </c>
      <c r="AD178" s="16" t="s">
        <v>621</v>
      </c>
      <c r="AE178" s="16" t="s">
        <v>145</v>
      </c>
      <c r="AF178" s="16" t="s">
        <v>2183</v>
      </c>
      <c r="AG178" s="15" t="s">
        <v>82</v>
      </c>
    </row>
    <row r="179" spans="1:33" x14ac:dyDescent="0.5">
      <c r="A179" s="16" t="s">
        <v>307</v>
      </c>
      <c r="B179" s="16" t="s">
        <v>308</v>
      </c>
      <c r="C179" s="16" t="s">
        <v>309</v>
      </c>
      <c r="D179" s="16">
        <v>11106049</v>
      </c>
      <c r="E179" s="16">
        <v>7874116.75</v>
      </c>
      <c r="F179" s="16">
        <v>2927125.375</v>
      </c>
      <c r="G179" s="16">
        <v>47418379.5</v>
      </c>
      <c r="H179" s="16">
        <v>33511310.5</v>
      </c>
      <c r="I179" s="16">
        <v>7259621.75</v>
      </c>
      <c r="J179" s="16">
        <v>23310650.6875</v>
      </c>
      <c r="K179" s="16">
        <v>9946826</v>
      </c>
      <c r="L179" s="16">
        <v>7201926.75</v>
      </c>
      <c r="M179" s="16">
        <v>238</v>
      </c>
      <c r="N179" s="16">
        <v>27.4</v>
      </c>
      <c r="O179" s="16">
        <f>(I179-F179)*3.72</f>
        <v>16116886.515000001</v>
      </c>
      <c r="P179" s="16">
        <f>(G179-D179)*5.89</f>
        <v>213879626.64499998</v>
      </c>
      <c r="Q179" s="16">
        <f>(H179-F179)*1</f>
        <v>30584185.125</v>
      </c>
      <c r="R179" s="17">
        <f>MEDIAN(O179:Q179)</f>
        <v>30584185.125</v>
      </c>
      <c r="S179" s="16">
        <f>(K179-E179)*1.23</f>
        <v>2549432.3774999999</v>
      </c>
      <c r="T179" s="16">
        <f>(L179-F179)*12.4</f>
        <v>53007537.050000004</v>
      </c>
      <c r="U179" s="16">
        <f>(J179-D179)*1</f>
        <v>12204601.6875</v>
      </c>
      <c r="V179" s="42">
        <f>MEDIAN(S179:U179)</f>
        <v>12204601.6875</v>
      </c>
      <c r="W179" s="16">
        <f>LOG(R179,2)</f>
        <v>24.866282502105655</v>
      </c>
      <c r="X179" s="16">
        <f>LOG(V179,2)</f>
        <v>23.540921875934824</v>
      </c>
      <c r="Y179" s="3">
        <f>V179/R179</f>
        <v>0.39904943151562877</v>
      </c>
      <c r="Z179" s="3">
        <f>LOG(Y179,2)</f>
        <v>-1.3253606261708286</v>
      </c>
      <c r="AA179" s="3">
        <f>TTEST(O179:Q179,S179:U179,2,1)</f>
        <v>0.31486930786380507</v>
      </c>
      <c r="AB179" s="3">
        <f>-LOG(AA179)</f>
        <v>0.50186967050037046</v>
      </c>
      <c r="AC179" s="16" t="s">
        <v>310</v>
      </c>
      <c r="AD179" s="16" t="s">
        <v>311</v>
      </c>
      <c r="AE179" s="16" t="s">
        <v>51</v>
      </c>
      <c r="AF179" s="16" t="s">
        <v>132</v>
      </c>
      <c r="AG179" s="15" t="s">
        <v>290</v>
      </c>
    </row>
    <row r="180" spans="1:33" x14ac:dyDescent="0.5">
      <c r="A180" s="16" t="s">
        <v>2350</v>
      </c>
      <c r="B180" s="16" t="s">
        <v>2351</v>
      </c>
      <c r="C180" s="16" t="s">
        <v>2352</v>
      </c>
      <c r="D180" s="16">
        <v>10202874</v>
      </c>
      <c r="E180" s="16">
        <v>7520213.5</v>
      </c>
      <c r="F180" s="16">
        <v>5350094.5</v>
      </c>
      <c r="G180" s="16">
        <v>44000252</v>
      </c>
      <c r="H180" s="16">
        <v>27079447</v>
      </c>
      <c r="I180" s="16">
        <v>52229932</v>
      </c>
      <c r="J180" s="16">
        <v>13097848</v>
      </c>
      <c r="K180" s="16">
        <v>18067363</v>
      </c>
      <c r="L180" s="16">
        <v>7382592.5</v>
      </c>
      <c r="M180" s="16">
        <v>180</v>
      </c>
      <c r="N180" s="16">
        <v>19.8</v>
      </c>
      <c r="O180" s="16">
        <f>(I180-F180)*3.72</f>
        <v>174392995.5</v>
      </c>
      <c r="P180" s="16">
        <f>(G180-D180)*5.89</f>
        <v>199066556.41999999</v>
      </c>
      <c r="Q180" s="16">
        <f>(H180-F180)*1</f>
        <v>21729352.5</v>
      </c>
      <c r="R180" s="17">
        <f>MEDIAN(O180:Q180)</f>
        <v>174392995.5</v>
      </c>
      <c r="S180" s="16">
        <f>(K180-E180)*1.23</f>
        <v>12972993.885</v>
      </c>
      <c r="T180" s="16">
        <f>(L180-F180)*12.4</f>
        <v>25202975.199999999</v>
      </c>
      <c r="U180" s="16">
        <f>(J180-D180)*1</f>
        <v>2894974</v>
      </c>
      <c r="V180" s="42">
        <f>MEDIAN(S180:U180)</f>
        <v>12972993.885</v>
      </c>
      <c r="W180" s="16">
        <f>LOG(R180,2)</f>
        <v>27.37776685448695</v>
      </c>
      <c r="X180" s="16">
        <f>LOG(V180,2)</f>
        <v>23.629008124881189</v>
      </c>
      <c r="Y180" s="3">
        <f>V180/R180</f>
        <v>7.4389420560185285E-2</v>
      </c>
      <c r="Z180" s="3">
        <f>LOG(Y180,2)</f>
        <v>-3.7487587296057581</v>
      </c>
      <c r="AA180" s="3">
        <f>TTEST(O180:Q180,S180:U180,2,1)</f>
        <v>0.14093332416264737</v>
      </c>
      <c r="AB180" s="3">
        <f>-LOG(AA180)</f>
        <v>0.85098630434429112</v>
      </c>
      <c r="AC180" s="16" t="s">
        <v>413</v>
      </c>
      <c r="AD180" s="16" t="s">
        <v>1572</v>
      </c>
      <c r="AE180" s="16" t="s">
        <v>396</v>
      </c>
      <c r="AF180" s="16" t="s">
        <v>2353</v>
      </c>
      <c r="AG180" s="15" t="s">
        <v>82</v>
      </c>
    </row>
    <row r="181" spans="1:33" x14ac:dyDescent="0.5">
      <c r="A181" s="16" t="s">
        <v>1766</v>
      </c>
      <c r="B181" s="16" t="s">
        <v>1767</v>
      </c>
      <c r="C181" s="16" t="s">
        <v>1768</v>
      </c>
      <c r="D181" s="16">
        <v>5248459.5</v>
      </c>
      <c r="E181" s="16">
        <v>4760396</v>
      </c>
      <c r="F181" s="16">
        <v>2566740.625</v>
      </c>
      <c r="G181" s="16">
        <v>14651137.5</v>
      </c>
      <c r="H181" s="16">
        <v>10262455</v>
      </c>
      <c r="I181" s="16">
        <v>14999288.5</v>
      </c>
      <c r="J181" s="16">
        <v>15532243.5</v>
      </c>
      <c r="K181" s="16">
        <v>9488719</v>
      </c>
      <c r="L181" s="16">
        <v>7417670.75</v>
      </c>
      <c r="M181" s="16">
        <v>501</v>
      </c>
      <c r="N181" s="16">
        <v>57.1</v>
      </c>
      <c r="O181" s="16">
        <f>(I181-F181)*3.72</f>
        <v>46249078.094999999</v>
      </c>
      <c r="P181" s="16">
        <f>(G181-D181)*5.89</f>
        <v>55381773.419999994</v>
      </c>
      <c r="Q181" s="16">
        <f>(H181-F181)*1</f>
        <v>7695714.375</v>
      </c>
      <c r="R181" s="17">
        <f>MEDIAN(O181:Q181)</f>
        <v>46249078.094999999</v>
      </c>
      <c r="S181" s="16">
        <f>(K181-E181)*1.23</f>
        <v>5815837.29</v>
      </c>
      <c r="T181" s="16">
        <f>(L181-F181)*12.4</f>
        <v>60151533.550000004</v>
      </c>
      <c r="U181" s="16">
        <f>(J181-D181)*1</f>
        <v>10283784</v>
      </c>
      <c r="V181" s="42">
        <f>MEDIAN(S181:U181)</f>
        <v>10283784</v>
      </c>
      <c r="W181" s="16">
        <f>LOG(R181,2)</f>
        <v>25.462921272196645</v>
      </c>
      <c r="X181" s="16">
        <f>LOG(V181,2)</f>
        <v>23.293867877531387</v>
      </c>
      <c r="Y181" s="3">
        <f>V181/R181</f>
        <v>0.22235651873700338</v>
      </c>
      <c r="Z181" s="3">
        <f>LOG(Y181,2)</f>
        <v>-2.1690533946652604</v>
      </c>
      <c r="AA181" s="3">
        <f>TTEST(O181:Q181,S181:U181,2,1)</f>
        <v>0.53190998179488469</v>
      </c>
      <c r="AB181" s="3">
        <f>-LOG(AA181)</f>
        <v>0.27416185965542633</v>
      </c>
      <c r="AC181" s="16" t="s">
        <v>912</v>
      </c>
      <c r="AD181" s="16" t="s">
        <v>118</v>
      </c>
      <c r="AE181" s="16" t="s">
        <v>51</v>
      </c>
      <c r="AF181" s="16" t="s">
        <v>1496</v>
      </c>
      <c r="AG181" s="15" t="s">
        <v>62</v>
      </c>
    </row>
    <row r="182" spans="1:33" x14ac:dyDescent="0.5">
      <c r="A182" s="16" t="s">
        <v>1755</v>
      </c>
      <c r="B182" s="16" t="s">
        <v>1756</v>
      </c>
      <c r="C182" s="16" t="s">
        <v>1757</v>
      </c>
      <c r="D182" s="16">
        <v>6747268.875</v>
      </c>
      <c r="E182" s="16">
        <v>885633.4375</v>
      </c>
      <c r="F182" s="16">
        <v>2908338</v>
      </c>
      <c r="G182" s="16">
        <v>36987964</v>
      </c>
      <c r="H182" s="16">
        <v>37483888.5</v>
      </c>
      <c r="I182" s="16">
        <v>43431441</v>
      </c>
      <c r="J182" s="16">
        <v>40607172</v>
      </c>
      <c r="K182" s="16">
        <v>14665523</v>
      </c>
      <c r="L182" s="16">
        <v>7430575.25</v>
      </c>
      <c r="M182" s="16">
        <v>169</v>
      </c>
      <c r="N182" s="16">
        <v>19.600000000000001</v>
      </c>
      <c r="O182" s="16">
        <f>(I182-F182)*3.72</f>
        <v>150745943.16</v>
      </c>
      <c r="P182" s="16">
        <f>(G182-D182)*5.89</f>
        <v>178117694.28625</v>
      </c>
      <c r="Q182" s="16">
        <f>(H182-F182)*1</f>
        <v>34575550.5</v>
      </c>
      <c r="R182" s="17">
        <f>MEDIAN(O182:Q182)</f>
        <v>150745943.16</v>
      </c>
      <c r="S182" s="16">
        <f>(K182-E182)*1.23</f>
        <v>16949264.161874998</v>
      </c>
      <c r="T182" s="16">
        <f>(L182-F182)*12.4</f>
        <v>56075741.899999999</v>
      </c>
      <c r="U182" s="16">
        <f>(J182-D182)*1</f>
        <v>33859903.125</v>
      </c>
      <c r="V182" s="42">
        <f>MEDIAN(S182:U182)</f>
        <v>33859903.125</v>
      </c>
      <c r="W182" s="16">
        <f>LOG(R182,2)</f>
        <v>27.167543936271006</v>
      </c>
      <c r="X182" s="16">
        <f>LOG(V182,2)</f>
        <v>25.01307450982306</v>
      </c>
      <c r="Y182" s="3">
        <f>V182/R182</f>
        <v>0.22461568394621068</v>
      </c>
      <c r="Z182" s="3">
        <f>LOG(Y182,2)</f>
        <v>-2.1544694264479443</v>
      </c>
      <c r="AA182" s="3">
        <f>TTEST(O182:Q182,S182:U182,2,1)</f>
        <v>0.18208871764332357</v>
      </c>
      <c r="AB182" s="3">
        <f>-LOG(AA182)</f>
        <v>0.73971696259082409</v>
      </c>
      <c r="AC182" s="16" t="s">
        <v>354</v>
      </c>
      <c r="AD182" s="16" t="s">
        <v>1758</v>
      </c>
      <c r="AE182" s="16" t="s">
        <v>99</v>
      </c>
      <c r="AF182" s="16" t="s">
        <v>1635</v>
      </c>
      <c r="AG182" s="15" t="s">
        <v>54</v>
      </c>
    </row>
    <row r="183" spans="1:33" x14ac:dyDescent="0.5">
      <c r="A183" s="16" t="s">
        <v>1613</v>
      </c>
      <c r="B183" s="16" t="s">
        <v>1614</v>
      </c>
      <c r="C183" s="16" t="s">
        <v>1615</v>
      </c>
      <c r="D183" s="16">
        <v>7072611.5</v>
      </c>
      <c r="E183" s="16">
        <v>4392610.5</v>
      </c>
      <c r="F183" s="16">
        <v>1079019.125</v>
      </c>
      <c r="G183" s="16">
        <v>19243202</v>
      </c>
      <c r="H183" s="16">
        <v>18047048</v>
      </c>
      <c r="I183" s="16">
        <v>16047268</v>
      </c>
      <c r="J183" s="16">
        <v>21631204</v>
      </c>
      <c r="K183" s="16">
        <v>12613911</v>
      </c>
      <c r="L183" s="16">
        <v>7496677</v>
      </c>
      <c r="M183" s="16">
        <v>184</v>
      </c>
      <c r="N183" s="16">
        <v>21.4</v>
      </c>
      <c r="O183" s="16">
        <f>(I183-F183)*3.72</f>
        <v>55681885.815000005</v>
      </c>
      <c r="P183" s="16">
        <f>(G183-D183)*5.89</f>
        <v>71684778.045000002</v>
      </c>
      <c r="Q183" s="16">
        <f>(H183-F183)*1</f>
        <v>16968028.875</v>
      </c>
      <c r="R183" s="17">
        <f>MEDIAN(O183:Q183)</f>
        <v>55681885.815000005</v>
      </c>
      <c r="S183" s="16">
        <f>(K183-E183)*1.23</f>
        <v>10112199.615</v>
      </c>
      <c r="T183" s="16">
        <f>(L183-F183)*12.4</f>
        <v>79578957.650000006</v>
      </c>
      <c r="U183" s="16">
        <f>(J183-D183)*1</f>
        <v>14558592.5</v>
      </c>
      <c r="V183" s="42">
        <f>MEDIAN(S183:U183)</f>
        <v>14558592.5</v>
      </c>
      <c r="W183" s="16">
        <f>LOG(R183,2)</f>
        <v>25.730704736926143</v>
      </c>
      <c r="X183" s="16">
        <f>LOG(V183,2)</f>
        <v>23.795367549183307</v>
      </c>
      <c r="Y183" s="3">
        <f>V183/R183</f>
        <v>0.26146011915562845</v>
      </c>
      <c r="Z183" s="3">
        <f>LOG(Y183,2)</f>
        <v>-1.9353371877428318</v>
      </c>
      <c r="AA183" s="3">
        <f>TTEST(O183:Q183,S183:U183,2,1)</f>
        <v>0.50027006373749483</v>
      </c>
      <c r="AB183" s="3">
        <f>-LOG(AA183)</f>
        <v>0.300795484609301</v>
      </c>
      <c r="AC183" s="16" t="s">
        <v>92</v>
      </c>
      <c r="AD183" s="16" t="s">
        <v>93</v>
      </c>
      <c r="AE183" s="16" t="s">
        <v>51</v>
      </c>
      <c r="AF183" s="16" t="s">
        <v>61</v>
      </c>
      <c r="AG183" s="15" t="s">
        <v>82</v>
      </c>
    </row>
    <row r="184" spans="1:33" x14ac:dyDescent="0.5">
      <c r="A184" s="16" t="s">
        <v>402</v>
      </c>
      <c r="B184" s="16" t="s">
        <v>403</v>
      </c>
      <c r="C184" s="16" t="s">
        <v>404</v>
      </c>
      <c r="D184" s="16">
        <v>8404125.625</v>
      </c>
      <c r="E184" s="16">
        <v>8485941.0625</v>
      </c>
      <c r="F184" s="16">
        <v>10744640.625</v>
      </c>
      <c r="G184" s="16">
        <v>40791441</v>
      </c>
      <c r="H184" s="16">
        <v>45801413.5</v>
      </c>
      <c r="I184" s="16">
        <v>29841861</v>
      </c>
      <c r="J184" s="16">
        <v>42419170.5</v>
      </c>
      <c r="K184" s="16">
        <v>30680894.5</v>
      </c>
      <c r="L184" s="16">
        <v>7564121.375</v>
      </c>
      <c r="M184" s="16">
        <v>795</v>
      </c>
      <c r="N184" s="16">
        <v>90.9</v>
      </c>
      <c r="O184" s="16">
        <f>(I184-F184)*3.72</f>
        <v>71041659.795000002</v>
      </c>
      <c r="P184" s="16">
        <f>(G184-D184)*5.89</f>
        <v>190761287.55875</v>
      </c>
      <c r="Q184" s="16">
        <f>(H184-F184)*1</f>
        <v>35056772.875</v>
      </c>
      <c r="R184" s="17">
        <f>MEDIAN(O184:Q184)</f>
        <v>71041659.795000002</v>
      </c>
      <c r="S184" s="16">
        <f>(K184-E184)*1.23</f>
        <v>27299792.728124999</v>
      </c>
      <c r="T184" s="16">
        <f>(L184-F184)*12.4</f>
        <v>-39438438.700000003</v>
      </c>
      <c r="U184" s="16">
        <f>(J184-D184)*1</f>
        <v>34015044.875</v>
      </c>
      <c r="V184" s="42">
        <f>MEDIAN(S184:U184)</f>
        <v>27299792.728124999</v>
      </c>
      <c r="W184" s="16">
        <f>LOG(R184,2)</f>
        <v>26.08216195296659</v>
      </c>
      <c r="X184" s="16">
        <f>LOG(V184,2)</f>
        <v>24.702386661831341</v>
      </c>
      <c r="Y184" s="3">
        <f>V184/R184</f>
        <v>0.38427864448694077</v>
      </c>
      <c r="Z184" s="3">
        <f>LOG(Y184,2)</f>
        <v>-1.3797752911352497</v>
      </c>
      <c r="AA184" s="3">
        <f>TTEST(O184:Q184,S184:U184,2,1)</f>
        <v>0.32246078228779418</v>
      </c>
      <c r="AB184" s="3">
        <f>-LOG(AA184)</f>
        <v>0.4915230967548555</v>
      </c>
      <c r="AC184" s="16" t="s">
        <v>41</v>
      </c>
      <c r="AD184" s="16" t="s">
        <v>42</v>
      </c>
      <c r="AE184" s="16" t="s">
        <v>60</v>
      </c>
      <c r="AF184" s="16" t="s">
        <v>405</v>
      </c>
      <c r="AG184" s="15" t="s">
        <v>45</v>
      </c>
    </row>
    <row r="185" spans="1:33" x14ac:dyDescent="0.5">
      <c r="A185" s="16" t="s">
        <v>2366</v>
      </c>
      <c r="B185" s="16" t="s">
        <v>2367</v>
      </c>
      <c r="C185" s="16" t="s">
        <v>2368</v>
      </c>
      <c r="D185" s="16">
        <v>9177308.875</v>
      </c>
      <c r="E185" s="16">
        <v>8550374.5</v>
      </c>
      <c r="F185" s="16">
        <v>11005361.75</v>
      </c>
      <c r="G185" s="16">
        <v>30109200</v>
      </c>
      <c r="H185" s="16">
        <v>23298072</v>
      </c>
      <c r="I185" s="16">
        <v>61405256</v>
      </c>
      <c r="J185" s="16">
        <v>16659697.75</v>
      </c>
      <c r="K185" s="16">
        <v>33194685</v>
      </c>
      <c r="L185" s="16">
        <v>7567936.25</v>
      </c>
      <c r="M185" s="16">
        <v>168</v>
      </c>
      <c r="N185" s="16">
        <v>19.7</v>
      </c>
      <c r="O185" s="16">
        <f>(I185-F185)*3.72</f>
        <v>187487606.61000001</v>
      </c>
      <c r="P185" s="16">
        <f>(G185-D185)*5.89</f>
        <v>123288838.72624999</v>
      </c>
      <c r="Q185" s="16">
        <f>(H185-F185)*1</f>
        <v>12292710.25</v>
      </c>
      <c r="R185" s="17">
        <f>MEDIAN(O185:Q185)</f>
        <v>123288838.72624999</v>
      </c>
      <c r="S185" s="16">
        <f>(K185-E185)*1.23</f>
        <v>30312501.914999999</v>
      </c>
      <c r="T185" s="16">
        <f>(L185-F185)*12.4</f>
        <v>-42624076.200000003</v>
      </c>
      <c r="U185" s="16">
        <f>(J185-D185)*1</f>
        <v>7482388.875</v>
      </c>
      <c r="V185" s="42">
        <f>MEDIAN(S185:U185)</f>
        <v>7482388.875</v>
      </c>
      <c r="W185" s="16">
        <f>LOG(R185,2)</f>
        <v>26.877466958327613</v>
      </c>
      <c r="X185" s="16">
        <f>LOG(V185,2)</f>
        <v>22.8350675169631</v>
      </c>
      <c r="Y185" s="3">
        <f>V185/R185</f>
        <v>6.0689912828312577E-2</v>
      </c>
      <c r="Z185" s="3">
        <f>LOG(Y185,2)</f>
        <v>-4.0423994413645152</v>
      </c>
      <c r="AA185" s="3">
        <f>TTEST(O185:Q185,S185:U185,2,1)</f>
        <v>0.17183324885083029</v>
      </c>
      <c r="AB185" s="3">
        <f>-LOG(AA185)</f>
        <v>0.76489279862269111</v>
      </c>
      <c r="AC185" s="16" t="s">
        <v>447</v>
      </c>
      <c r="AD185" s="16" t="s">
        <v>380</v>
      </c>
      <c r="AE185" s="16" t="s">
        <v>80</v>
      </c>
      <c r="AF185" s="16" t="s">
        <v>2369</v>
      </c>
      <c r="AG185" s="15" t="s">
        <v>485</v>
      </c>
    </row>
    <row r="186" spans="1:33" x14ac:dyDescent="0.5">
      <c r="A186" s="16" t="s">
        <v>574</v>
      </c>
      <c r="B186" s="16" t="s">
        <v>575</v>
      </c>
      <c r="C186" s="16" t="s">
        <v>576</v>
      </c>
      <c r="D186" s="16">
        <v>7846712.59375</v>
      </c>
      <c r="E186" s="16">
        <v>2365483</v>
      </c>
      <c r="F186" s="16">
        <v>3505110.75</v>
      </c>
      <c r="G186" s="16">
        <v>18469163.75</v>
      </c>
      <c r="H186" s="16">
        <v>25783263</v>
      </c>
      <c r="I186" s="16">
        <v>18678177.3125</v>
      </c>
      <c r="J186" s="16">
        <v>27302966</v>
      </c>
      <c r="K186" s="16">
        <v>14101133</v>
      </c>
      <c r="L186" s="16">
        <v>7782105.1875</v>
      </c>
      <c r="M186" s="16">
        <v>194</v>
      </c>
      <c r="N186" s="16">
        <v>22.6</v>
      </c>
      <c r="O186" s="16">
        <f>(I186-F186)*3.72</f>
        <v>56443807.612500004</v>
      </c>
      <c r="P186" s="16">
        <f>(G186-D186)*5.89</f>
        <v>62566237.310312495</v>
      </c>
      <c r="Q186" s="16">
        <f>(H186-F186)*1</f>
        <v>22278152.25</v>
      </c>
      <c r="R186" s="17">
        <f>MEDIAN(O186:Q186)</f>
        <v>56443807.612500004</v>
      </c>
      <c r="S186" s="16">
        <f>(K186-E186)*1.23</f>
        <v>14434849.5</v>
      </c>
      <c r="T186" s="16">
        <f>(L186-F186)*12.4</f>
        <v>53034731.024999999</v>
      </c>
      <c r="U186" s="16">
        <f>(J186-D186)*1</f>
        <v>19456253.40625</v>
      </c>
      <c r="V186" s="42">
        <f>MEDIAN(S186:U186)</f>
        <v>19456253.40625</v>
      </c>
      <c r="W186" s="16">
        <f>LOG(R186,2)</f>
        <v>25.750311977419305</v>
      </c>
      <c r="X186" s="16">
        <f>LOG(V186,2)</f>
        <v>24.213730588481873</v>
      </c>
      <c r="Y186" s="3">
        <f>V186/R186</f>
        <v>0.34470129194369292</v>
      </c>
      <c r="Z186" s="3">
        <f>LOG(Y186,2)</f>
        <v>-1.536581388937428</v>
      </c>
      <c r="AA186" s="3">
        <f>TTEST(O186:Q186,S186:U186,2,1)</f>
        <v>0.27294813183193722</v>
      </c>
      <c r="AB186" s="3">
        <f>-LOG(AA186)</f>
        <v>0.56391987383597375</v>
      </c>
      <c r="AC186" s="16" t="s">
        <v>112</v>
      </c>
      <c r="AD186" s="16" t="s">
        <v>59</v>
      </c>
      <c r="AE186" s="16" t="s">
        <v>60</v>
      </c>
      <c r="AF186" s="16" t="s">
        <v>577</v>
      </c>
      <c r="AG186" s="15" t="s">
        <v>62</v>
      </c>
    </row>
    <row r="187" spans="1:33" x14ac:dyDescent="0.5">
      <c r="A187" s="16" t="s">
        <v>1436</v>
      </c>
      <c r="B187" s="16" t="s">
        <v>1437</v>
      </c>
      <c r="C187" s="16" t="s">
        <v>1438</v>
      </c>
      <c r="D187" s="16">
        <v>1545494.25</v>
      </c>
      <c r="E187" s="16">
        <v>6927602</v>
      </c>
      <c r="F187" s="16" t="s">
        <v>3040</v>
      </c>
      <c r="G187" s="16">
        <v>7552059</v>
      </c>
      <c r="H187" s="16">
        <v>11126970</v>
      </c>
      <c r="I187" s="16">
        <v>4949462</v>
      </c>
      <c r="J187" s="16">
        <v>7079036</v>
      </c>
      <c r="K187" s="16">
        <v>5922358</v>
      </c>
      <c r="L187" s="16">
        <v>7833013.5</v>
      </c>
      <c r="M187" s="16">
        <v>215</v>
      </c>
      <c r="N187" s="16">
        <v>23.4</v>
      </c>
      <c r="O187" s="16" t="e">
        <f>(I187-F187)*3.72</f>
        <v>#VALUE!</v>
      </c>
      <c r="P187" s="16">
        <f>(G187-D187)*5.89</f>
        <v>35378666.377499998</v>
      </c>
      <c r="Q187" s="16" t="e">
        <f>(H187-F187)*1</f>
        <v>#VALUE!</v>
      </c>
      <c r="R187" s="17" t="e">
        <f>MEDIAN(O187:Q187)</f>
        <v>#VALUE!</v>
      </c>
      <c r="S187" s="16">
        <f>(K187-E187)*1.23</f>
        <v>-1236450.1199999999</v>
      </c>
      <c r="T187" s="16" t="e">
        <f>(L187-F187)*12.4</f>
        <v>#VALUE!</v>
      </c>
      <c r="U187" s="16">
        <f>(J187-D187)*1</f>
        <v>5533541.75</v>
      </c>
      <c r="V187" s="42" t="e">
        <f>MEDIAN(S187:U187)</f>
        <v>#VALUE!</v>
      </c>
      <c r="W187" s="16" t="e">
        <f>LOG(R187,2)</f>
        <v>#VALUE!</v>
      </c>
      <c r="X187" s="16" t="e">
        <f>LOG(V187,2)</f>
        <v>#VALUE!</v>
      </c>
      <c r="Y187" s="3" t="e">
        <f>V187/R187</f>
        <v>#VALUE!</v>
      </c>
      <c r="Z187" s="3" t="e">
        <f>LOG(Y187,2)</f>
        <v>#VALUE!</v>
      </c>
      <c r="AA187" s="3" t="e">
        <f>TTEST(O187:Q187,S187:U187,2,1)</f>
        <v>#VALUE!</v>
      </c>
      <c r="AB187" s="3" t="e">
        <f>-LOG(AA187)</f>
        <v>#VALUE!</v>
      </c>
      <c r="AC187" s="16" t="s">
        <v>401</v>
      </c>
      <c r="AD187" s="16" t="s">
        <v>113</v>
      </c>
      <c r="AE187" s="16" t="s">
        <v>51</v>
      </c>
      <c r="AF187" s="16" t="s">
        <v>61</v>
      </c>
      <c r="AG187" s="15" t="s">
        <v>62</v>
      </c>
    </row>
    <row r="188" spans="1:33" x14ac:dyDescent="0.5">
      <c r="A188" s="16" t="s">
        <v>2140</v>
      </c>
      <c r="B188" s="16" t="s">
        <v>2141</v>
      </c>
      <c r="C188" s="16" t="s">
        <v>2142</v>
      </c>
      <c r="D188" s="16">
        <v>12591198</v>
      </c>
      <c r="E188" s="16">
        <v>4566360.25</v>
      </c>
      <c r="F188" s="16">
        <v>4490537.875</v>
      </c>
      <c r="G188" s="16">
        <v>68378652</v>
      </c>
      <c r="H188" s="16">
        <v>20723144</v>
      </c>
      <c r="I188" s="16">
        <v>42666240</v>
      </c>
      <c r="J188" s="16">
        <v>33138522.5</v>
      </c>
      <c r="K188" s="16">
        <v>17941672</v>
      </c>
      <c r="L188" s="16">
        <v>7890497.25</v>
      </c>
      <c r="M188" s="16">
        <v>72</v>
      </c>
      <c r="N188" s="16">
        <v>8</v>
      </c>
      <c r="O188" s="16">
        <f>(I188-F188)*3.72</f>
        <v>142013611.905</v>
      </c>
      <c r="P188" s="16">
        <f>(G188-D188)*5.89</f>
        <v>328588104.06</v>
      </c>
      <c r="Q188" s="16">
        <f>(H188-F188)*1</f>
        <v>16232606.125</v>
      </c>
      <c r="R188" s="17">
        <f>MEDIAN(O188:Q188)</f>
        <v>142013611.905</v>
      </c>
      <c r="S188" s="16">
        <f>(K188-E188)*1.23</f>
        <v>16451633.452500001</v>
      </c>
      <c r="T188" s="16">
        <f>(L188-F188)*12.4</f>
        <v>42159496.25</v>
      </c>
      <c r="U188" s="16">
        <f>(J188-D188)*1</f>
        <v>20547324.5</v>
      </c>
      <c r="V188" s="42">
        <f>MEDIAN(S188:U188)</f>
        <v>20547324.5</v>
      </c>
      <c r="W188" s="16">
        <f>LOG(R188,2)</f>
        <v>27.081453976763182</v>
      </c>
      <c r="X188" s="16">
        <f>LOG(V188,2)</f>
        <v>24.292447214718258</v>
      </c>
      <c r="Y188" s="3">
        <f>V188/R188</f>
        <v>0.14468559896740837</v>
      </c>
      <c r="Z188" s="3">
        <f>LOG(Y188,2)</f>
        <v>-2.7890067620449255</v>
      </c>
      <c r="AA188" s="3">
        <f>TTEST(O188:Q188,S188:U188,2,1)</f>
        <v>0.24746322246284436</v>
      </c>
      <c r="AB188" s="3">
        <f>-LOG(AA188)</f>
        <v>0.60648933599615673</v>
      </c>
      <c r="AC188" s="16" t="s">
        <v>861</v>
      </c>
      <c r="AD188" s="16" t="s">
        <v>1800</v>
      </c>
      <c r="AE188" s="16" t="s">
        <v>51</v>
      </c>
      <c r="AF188" s="16" t="s">
        <v>2143</v>
      </c>
      <c r="AG188" s="15" t="s">
        <v>82</v>
      </c>
    </row>
    <row r="189" spans="1:33" x14ac:dyDescent="0.5">
      <c r="A189" s="16" t="s">
        <v>2079</v>
      </c>
      <c r="B189" s="16" t="s">
        <v>2080</v>
      </c>
      <c r="C189" s="16" t="s">
        <v>2081</v>
      </c>
      <c r="D189" s="16">
        <v>26848596</v>
      </c>
      <c r="E189" s="16">
        <v>2364088.3125</v>
      </c>
      <c r="F189" s="16">
        <v>1459280.25</v>
      </c>
      <c r="G189" s="16">
        <v>19180257.5</v>
      </c>
      <c r="H189" s="16">
        <v>14338883</v>
      </c>
      <c r="I189" s="16">
        <v>49896188</v>
      </c>
      <c r="J189" s="16">
        <v>17409975</v>
      </c>
      <c r="K189" s="16">
        <v>30696355</v>
      </c>
      <c r="L189" s="16">
        <v>7903875.5</v>
      </c>
      <c r="M189" s="16">
        <v>318</v>
      </c>
      <c r="N189" s="16">
        <v>34.700000000000003</v>
      </c>
      <c r="O189" s="16">
        <f>(I189-F189)*3.72</f>
        <v>180185296.83000001</v>
      </c>
      <c r="P189" s="16">
        <f>(G189-D189)*5.89</f>
        <v>-45166513.765000001</v>
      </c>
      <c r="Q189" s="16">
        <f>(H189-F189)*1</f>
        <v>12879602.75</v>
      </c>
      <c r="R189" s="17">
        <f>MEDIAN(O189:Q189)</f>
        <v>12879602.75</v>
      </c>
      <c r="S189" s="16">
        <f>(K189-E189)*1.23</f>
        <v>34848688.025624998</v>
      </c>
      <c r="T189" s="16">
        <f>(L189-F189)*12.4</f>
        <v>79912981.100000009</v>
      </c>
      <c r="U189" s="16">
        <f>(J189-D189)*1</f>
        <v>-9438621</v>
      </c>
      <c r="V189" s="42">
        <f>MEDIAN(S189:U189)</f>
        <v>34848688.025624998</v>
      </c>
      <c r="W189" s="16">
        <f>LOG(R189,2)</f>
        <v>23.618584760812887</v>
      </c>
      <c r="X189" s="16">
        <f>LOG(V189,2)</f>
        <v>25.05460100711862</v>
      </c>
      <c r="Y189" s="3">
        <f>V189/R189</f>
        <v>2.705726931339167</v>
      </c>
      <c r="Z189" s="3">
        <f>LOG(Y189,2)</f>
        <v>1.4360162463057344</v>
      </c>
      <c r="AA189" s="3">
        <f>TTEST(O189:Q189,S189:U189,2,1)</f>
        <v>0.87266647660870666</v>
      </c>
      <c r="AB189" s="3">
        <f>-LOG(AA189)</f>
        <v>5.9151707089874557E-2</v>
      </c>
      <c r="AC189" s="16" t="s">
        <v>649</v>
      </c>
      <c r="AD189" s="16" t="s">
        <v>200</v>
      </c>
      <c r="AE189" s="16" t="s">
        <v>240</v>
      </c>
      <c r="AF189" s="16" t="s">
        <v>2075</v>
      </c>
      <c r="AG189" s="15" t="s">
        <v>82</v>
      </c>
    </row>
    <row r="190" spans="1:33" x14ac:dyDescent="0.5">
      <c r="A190" s="16" t="s">
        <v>2076</v>
      </c>
      <c r="B190" s="16" t="s">
        <v>2077</v>
      </c>
      <c r="C190" s="16" t="s">
        <v>2078</v>
      </c>
      <c r="D190" s="16">
        <v>34894525</v>
      </c>
      <c r="E190" s="16">
        <v>2353249.0625</v>
      </c>
      <c r="F190" s="16">
        <v>3141594.25</v>
      </c>
      <c r="G190" s="16">
        <v>20298277</v>
      </c>
      <c r="H190" s="16">
        <v>14927943.5</v>
      </c>
      <c r="I190" s="16">
        <v>55505211</v>
      </c>
      <c r="J190" s="16">
        <v>19205967</v>
      </c>
      <c r="K190" s="16">
        <v>37789244</v>
      </c>
      <c r="L190" s="16">
        <v>7971193.5</v>
      </c>
      <c r="M190" s="16">
        <v>318</v>
      </c>
      <c r="N190" s="16">
        <v>34.799999999999997</v>
      </c>
      <c r="O190" s="16">
        <f>(I190-F190)*3.72</f>
        <v>194792654.31</v>
      </c>
      <c r="P190" s="16">
        <f>(G190-D190)*5.89</f>
        <v>-85971900.719999999</v>
      </c>
      <c r="Q190" s="16">
        <f>(H190-F190)*1</f>
        <v>11786349.25</v>
      </c>
      <c r="R190" s="17">
        <f>MEDIAN(O190:Q190)</f>
        <v>11786349.25</v>
      </c>
      <c r="S190" s="16">
        <f>(K190-E190)*1.23</f>
        <v>43586273.773125</v>
      </c>
      <c r="T190" s="16">
        <f>(L190-F190)*12.4</f>
        <v>59887030.700000003</v>
      </c>
      <c r="U190" s="16">
        <f>(J190-D190)*1</f>
        <v>-15688558</v>
      </c>
      <c r="V190" s="42">
        <f>MEDIAN(S190:U190)</f>
        <v>43586273.773125</v>
      </c>
      <c r="W190" s="16">
        <f>LOG(R190,2)</f>
        <v>23.49061358570696</v>
      </c>
      <c r="X190" s="16">
        <f>LOG(V190,2)</f>
        <v>25.377370535973686</v>
      </c>
      <c r="Y190" s="3">
        <f>V190/R190</f>
        <v>3.698030055670122</v>
      </c>
      <c r="Z190" s="3">
        <f>LOG(Y190,2)</f>
        <v>1.8867569502667241</v>
      </c>
      <c r="AA190" s="3">
        <f>TTEST(O190:Q190,S190:U190,2,1)</f>
        <v>0.91056253390953001</v>
      </c>
      <c r="AB190" s="3">
        <f>-LOG(AA190)</f>
        <v>4.0690223181239431E-2</v>
      </c>
      <c r="AC190" s="16" t="s">
        <v>438</v>
      </c>
      <c r="AD190" s="16" t="s">
        <v>200</v>
      </c>
      <c r="AE190" s="16" t="s">
        <v>240</v>
      </c>
      <c r="AF190" s="16" t="s">
        <v>2075</v>
      </c>
      <c r="AG190" s="15" t="s">
        <v>82</v>
      </c>
    </row>
    <row r="191" spans="1:33" x14ac:dyDescent="0.5">
      <c r="A191" s="16" t="s">
        <v>2720</v>
      </c>
      <c r="B191" s="16" t="s">
        <v>2721</v>
      </c>
      <c r="C191" s="16" t="s">
        <v>2722</v>
      </c>
      <c r="D191" s="16">
        <v>13497337</v>
      </c>
      <c r="E191" s="16">
        <v>9902623.03125</v>
      </c>
      <c r="F191" s="16">
        <v>8133365.1171875</v>
      </c>
      <c r="G191" s="16">
        <v>59301765.75</v>
      </c>
      <c r="H191" s="16">
        <v>28978329.59375</v>
      </c>
      <c r="I191" s="16">
        <v>10478452.4296875</v>
      </c>
      <c r="J191" s="16">
        <v>19400978.0625</v>
      </c>
      <c r="K191" s="16">
        <v>8236329.5625</v>
      </c>
      <c r="L191" s="16">
        <v>7975307.890625</v>
      </c>
      <c r="M191" s="16">
        <v>420</v>
      </c>
      <c r="N191" s="16">
        <v>46.4</v>
      </c>
      <c r="O191" s="16">
        <f>(I191-F191)*3.72</f>
        <v>8723724.8025000002</v>
      </c>
      <c r="P191" s="16">
        <f>(G191-D191)*5.89</f>
        <v>269788085.33749998</v>
      </c>
      <c r="Q191" s="16">
        <f>(H191-F191)*1</f>
        <v>20844964.4765625</v>
      </c>
      <c r="R191" s="17">
        <f>MEDIAN(O191:Q191)</f>
        <v>20844964.4765625</v>
      </c>
      <c r="S191" s="16">
        <f>(K191-E191)*1.23</f>
        <v>-2049540.9665625</v>
      </c>
      <c r="T191" s="16">
        <f>(L191-F191)*12.4</f>
        <v>-1959909.609375</v>
      </c>
      <c r="U191" s="16">
        <f>(J191-D191)*1</f>
        <v>5903641.0625</v>
      </c>
      <c r="V191" s="42">
        <f>25000</f>
        <v>25000</v>
      </c>
      <c r="W191" s="16">
        <f>LOG(R191,2)</f>
        <v>24.313195577757181</v>
      </c>
      <c r="X191" s="16">
        <f>LOG(V191,2)</f>
        <v>14.609640474436812</v>
      </c>
      <c r="Y191" s="3">
        <f>V191/R191</f>
        <v>1.1993304199730975E-3</v>
      </c>
      <c r="Z191" s="3">
        <f>LOG(Y191,2)</f>
        <v>-9.7035551033203653</v>
      </c>
      <c r="AA191" s="3">
        <f>TTEST(O191:Q191,S191:U191,2,1)</f>
        <v>0.3694639462460888</v>
      </c>
      <c r="AB191" s="3">
        <f>-LOG(AA191)</f>
        <v>0.43242793537560437</v>
      </c>
      <c r="AC191" s="16" t="s">
        <v>41</v>
      </c>
      <c r="AD191" s="16" t="s">
        <v>973</v>
      </c>
      <c r="AE191" s="16" t="s">
        <v>43</v>
      </c>
      <c r="AF191" s="16" t="s">
        <v>2723</v>
      </c>
      <c r="AG191" s="15" t="s">
        <v>290</v>
      </c>
    </row>
    <row r="192" spans="1:33" x14ac:dyDescent="0.5">
      <c r="A192" s="16" t="s">
        <v>1418</v>
      </c>
      <c r="B192" s="16" t="s">
        <v>1419</v>
      </c>
      <c r="C192" s="16" t="s">
        <v>1420</v>
      </c>
      <c r="D192" s="16">
        <v>7707378.875</v>
      </c>
      <c r="E192" s="16">
        <v>4674505.375</v>
      </c>
      <c r="F192" s="16">
        <v>8987883.125</v>
      </c>
      <c r="G192" s="16">
        <v>15940176.9375</v>
      </c>
      <c r="H192" s="16">
        <v>23596286.5</v>
      </c>
      <c r="I192" s="16">
        <v>16241749</v>
      </c>
      <c r="J192" s="16">
        <v>16027120.75</v>
      </c>
      <c r="K192" s="16">
        <v>15365634</v>
      </c>
      <c r="L192" s="16">
        <v>8033519.890625</v>
      </c>
      <c r="M192" s="16">
        <v>427</v>
      </c>
      <c r="N192" s="16">
        <v>49.1</v>
      </c>
      <c r="O192" s="16">
        <f>(I192-F192)*3.72</f>
        <v>26984381.055</v>
      </c>
      <c r="P192" s="16">
        <f>(G192-D192)*5.89</f>
        <v>48491180.588124998</v>
      </c>
      <c r="Q192" s="16">
        <f>(H192-F192)*1</f>
        <v>14608403.375</v>
      </c>
      <c r="R192" s="17">
        <f>MEDIAN(O192:Q192)</f>
        <v>26984381.055</v>
      </c>
      <c r="S192" s="16">
        <f>(K192-E192)*1.23</f>
        <v>13150088.20875</v>
      </c>
      <c r="T192" s="16">
        <f>(L192-F192)*12.4</f>
        <v>-11834104.106250001</v>
      </c>
      <c r="U192" s="16">
        <f>(J192-D192)*1</f>
        <v>8319741.875</v>
      </c>
      <c r="V192" s="42">
        <f>MEDIAN(S192:U192)</f>
        <v>8319741.875</v>
      </c>
      <c r="W192" s="16">
        <f>LOG(R192,2)</f>
        <v>24.685621260578124</v>
      </c>
      <c r="X192" s="16">
        <f>LOG(V192,2)</f>
        <v>22.988107337902768</v>
      </c>
      <c r="Y192" s="3">
        <f>V192/R192</f>
        <v>0.30831694297684903</v>
      </c>
      <c r="Z192" s="3">
        <f>LOG(Y192,2)</f>
        <v>-1.6975139226753555</v>
      </c>
      <c r="AA192" s="3">
        <f>TTEST(O192:Q192,S192:U192,2,1)</f>
        <v>0.25338582703605161</v>
      </c>
      <c r="AB192" s="3">
        <f>-LOG(AA192)</f>
        <v>0.59621768073977699</v>
      </c>
      <c r="AC192" s="16" t="s">
        <v>1421</v>
      </c>
      <c r="AD192" s="16" t="s">
        <v>311</v>
      </c>
      <c r="AE192" s="16" t="s">
        <v>51</v>
      </c>
      <c r="AF192" s="16" t="s">
        <v>1422</v>
      </c>
      <c r="AG192" s="15" t="s">
        <v>290</v>
      </c>
    </row>
    <row r="193" spans="1:33" x14ac:dyDescent="0.5">
      <c r="A193" s="16" t="s">
        <v>1423</v>
      </c>
      <c r="B193" s="16" t="s">
        <v>1424</v>
      </c>
      <c r="C193" s="16" t="s">
        <v>1425</v>
      </c>
      <c r="D193" s="16">
        <v>7707378.875</v>
      </c>
      <c r="E193" s="16">
        <v>4674505.375</v>
      </c>
      <c r="F193" s="16">
        <v>8987883.125</v>
      </c>
      <c r="G193" s="16">
        <v>15940176.9375</v>
      </c>
      <c r="H193" s="16">
        <v>23596286.5</v>
      </c>
      <c r="I193" s="16">
        <v>16241749</v>
      </c>
      <c r="J193" s="16">
        <v>16027120.75</v>
      </c>
      <c r="K193" s="16">
        <v>15365634</v>
      </c>
      <c r="L193" s="16">
        <v>8033519.890625</v>
      </c>
      <c r="M193" s="16">
        <v>428</v>
      </c>
      <c r="N193" s="16">
        <v>49</v>
      </c>
      <c r="O193" s="16">
        <f>(I193-F193)*3.72</f>
        <v>26984381.055</v>
      </c>
      <c r="P193" s="16">
        <f>(G193-D193)*5.89</f>
        <v>48491180.588124998</v>
      </c>
      <c r="Q193" s="16">
        <f>(H193-F193)*1</f>
        <v>14608403.375</v>
      </c>
      <c r="R193" s="17">
        <f>MEDIAN(O193:Q193)</f>
        <v>26984381.055</v>
      </c>
      <c r="S193" s="16">
        <f>(K193-E193)*1.23</f>
        <v>13150088.20875</v>
      </c>
      <c r="T193" s="16">
        <f>(L193-F193)*12.4</f>
        <v>-11834104.106250001</v>
      </c>
      <c r="U193" s="16">
        <f>(J193-D193)*1</f>
        <v>8319741.875</v>
      </c>
      <c r="V193" s="42">
        <f>MEDIAN(S193:U193)</f>
        <v>8319741.875</v>
      </c>
      <c r="W193" s="16">
        <f>LOG(R193,2)</f>
        <v>24.685621260578124</v>
      </c>
      <c r="X193" s="16">
        <f>LOG(V193,2)</f>
        <v>22.988107337902768</v>
      </c>
      <c r="Y193" s="3">
        <f>V193/R193</f>
        <v>0.30831694297684903</v>
      </c>
      <c r="Z193" s="3">
        <f>LOG(Y193,2)</f>
        <v>-1.6975139226753555</v>
      </c>
      <c r="AA193" s="3">
        <f>TTEST(O193:Q193,S193:U193,2,1)</f>
        <v>0.25338582703605161</v>
      </c>
      <c r="AB193" s="3">
        <f>-LOG(AA193)</f>
        <v>0.59621768073977699</v>
      </c>
      <c r="AC193" s="16" t="s">
        <v>665</v>
      </c>
      <c r="AD193" s="16" t="s">
        <v>311</v>
      </c>
      <c r="AE193" s="16" t="s">
        <v>60</v>
      </c>
      <c r="AF193" s="16" t="s">
        <v>1426</v>
      </c>
      <c r="AG193" s="15" t="s">
        <v>281</v>
      </c>
    </row>
    <row r="194" spans="1:33" x14ac:dyDescent="0.5">
      <c r="A194" s="16" t="s">
        <v>441</v>
      </c>
      <c r="B194" s="16" t="s">
        <v>442</v>
      </c>
      <c r="C194" s="16" t="s">
        <v>443</v>
      </c>
      <c r="D194" s="16">
        <v>4224684.5</v>
      </c>
      <c r="E194" s="16">
        <v>3305775.25</v>
      </c>
      <c r="F194" s="16">
        <v>6009339</v>
      </c>
      <c r="G194" s="16">
        <v>7451640.5</v>
      </c>
      <c r="H194" s="16">
        <v>7393343.5</v>
      </c>
      <c r="I194" s="16">
        <v>9798122</v>
      </c>
      <c r="J194" s="16">
        <v>11508249</v>
      </c>
      <c r="K194" s="16">
        <v>6134049.5</v>
      </c>
      <c r="L194" s="16">
        <v>8038833</v>
      </c>
      <c r="M194" s="16">
        <v>709</v>
      </c>
      <c r="N194" s="16">
        <v>78.3</v>
      </c>
      <c r="O194" s="16">
        <f>(I194-F194)*3.72</f>
        <v>14094272.760000002</v>
      </c>
      <c r="P194" s="16">
        <f>(G194-D194)*5.89</f>
        <v>19006770.84</v>
      </c>
      <c r="Q194" s="16">
        <f>(H194-F194)*1</f>
        <v>1384004.5</v>
      </c>
      <c r="R194" s="17">
        <f>MEDIAN(O194:Q194)</f>
        <v>14094272.760000002</v>
      </c>
      <c r="S194" s="16">
        <f>(K194-E194)*1.23</f>
        <v>3478777.3275000001</v>
      </c>
      <c r="T194" s="16">
        <f>(L194-F194)*12.4</f>
        <v>25165725.600000001</v>
      </c>
      <c r="U194" s="16">
        <f>(J194-D194)*1</f>
        <v>7283564.5</v>
      </c>
      <c r="V194" s="42">
        <f>MEDIAN(S194:U194)</f>
        <v>7283564.5</v>
      </c>
      <c r="W194" s="16">
        <f>LOG(R194,2)</f>
        <v>23.748605703481406</v>
      </c>
      <c r="X194" s="16">
        <f>LOG(V194,2)</f>
        <v>22.796213232375685</v>
      </c>
      <c r="Y194" s="3">
        <f>V194/R194</f>
        <v>0.51677476546863699</v>
      </c>
      <c r="Z194" s="3">
        <f>LOG(Y194,2)</f>
        <v>-0.95239247110572356</v>
      </c>
      <c r="AA194" s="3">
        <f>TTEST(O194:Q194,S194:U194,2,1)</f>
        <v>0.93881768813582067</v>
      </c>
      <c r="AB194" s="3">
        <f>-LOG(AA194)</f>
        <v>2.7418736513352169E-2</v>
      </c>
      <c r="AC194" s="16" t="s">
        <v>155</v>
      </c>
      <c r="AD194" s="16" t="s">
        <v>118</v>
      </c>
      <c r="AE194" s="16" t="s">
        <v>44</v>
      </c>
      <c r="AF194" s="16" t="s">
        <v>44</v>
      </c>
      <c r="AG194" s="15" t="s">
        <v>62</v>
      </c>
    </row>
    <row r="195" spans="1:33" x14ac:dyDescent="0.5">
      <c r="A195" s="16" t="s">
        <v>1695</v>
      </c>
      <c r="B195" s="16" t="s">
        <v>1696</v>
      </c>
      <c r="C195" s="16" t="s">
        <v>1697</v>
      </c>
      <c r="D195" s="16">
        <v>5857417</v>
      </c>
      <c r="E195" s="16">
        <v>6127850</v>
      </c>
      <c r="F195" s="16">
        <v>1080400.875</v>
      </c>
      <c r="G195" s="16">
        <v>16438929.1875</v>
      </c>
      <c r="H195" s="16">
        <v>14916906</v>
      </c>
      <c r="I195" s="16">
        <v>11281423</v>
      </c>
      <c r="J195" s="16">
        <v>12446665</v>
      </c>
      <c r="K195" s="16">
        <v>13564904</v>
      </c>
      <c r="L195" s="16">
        <v>8286354</v>
      </c>
      <c r="M195" s="16">
        <v>208</v>
      </c>
      <c r="N195" s="16">
        <v>24.2</v>
      </c>
      <c r="O195" s="16">
        <f>(I195-F195)*3.72</f>
        <v>37947802.305</v>
      </c>
      <c r="P195" s="16">
        <f>(G195-D195)*5.89</f>
        <v>62325106.784374997</v>
      </c>
      <c r="Q195" s="16">
        <f>(H195-F195)*1</f>
        <v>13836505.125</v>
      </c>
      <c r="R195" s="17">
        <f>MEDIAN(O195:Q195)</f>
        <v>37947802.305</v>
      </c>
      <c r="S195" s="16">
        <f>(K195-E195)*1.23</f>
        <v>9147576.4199999999</v>
      </c>
      <c r="T195" s="16">
        <f>(L195-F195)*12.4</f>
        <v>89353818.75</v>
      </c>
      <c r="U195" s="16">
        <f>(J195-D195)*1</f>
        <v>6589248</v>
      </c>
      <c r="V195" s="42">
        <f>MEDIAN(S195:U195)</f>
        <v>9147576.4199999999</v>
      </c>
      <c r="W195" s="16">
        <f>LOG(R195,2)</f>
        <v>25.177513000564094</v>
      </c>
      <c r="X195" s="16">
        <f>LOG(V195,2)</f>
        <v>23.124958132394084</v>
      </c>
      <c r="Y195" s="3">
        <f>V195/R195</f>
        <v>0.24105681658393999</v>
      </c>
      <c r="Z195" s="3">
        <f>LOG(Y195,2)</f>
        <v>-2.0525548681700068</v>
      </c>
      <c r="AA195" s="3">
        <f>TTEST(O195:Q195,S195:U195,2,1)</f>
        <v>0.87033187394109857</v>
      </c>
      <c r="AB195" s="3">
        <f>-LOG(AA195)</f>
        <v>6.0315111130949194E-2</v>
      </c>
      <c r="AC195" s="16" t="s">
        <v>300</v>
      </c>
      <c r="AD195" s="16" t="s">
        <v>137</v>
      </c>
      <c r="AE195" s="16" t="s">
        <v>51</v>
      </c>
      <c r="AF195" s="16" t="s">
        <v>67</v>
      </c>
      <c r="AG195" s="15" t="s">
        <v>62</v>
      </c>
    </row>
    <row r="196" spans="1:33" x14ac:dyDescent="0.5">
      <c r="A196" s="16" t="s">
        <v>2952</v>
      </c>
      <c r="B196" s="16" t="s">
        <v>2953</v>
      </c>
      <c r="C196" s="16" t="s">
        <v>2954</v>
      </c>
      <c r="D196" s="16">
        <v>15313864.75</v>
      </c>
      <c r="E196" s="16">
        <v>5816979.375</v>
      </c>
      <c r="F196" s="16">
        <v>7613701</v>
      </c>
      <c r="G196" s="16">
        <v>18171747</v>
      </c>
      <c r="H196" s="16">
        <v>16447648</v>
      </c>
      <c r="I196" s="16">
        <v>42024511</v>
      </c>
      <c r="J196" s="16">
        <v>14315017</v>
      </c>
      <c r="K196" s="16">
        <v>21471610.5</v>
      </c>
      <c r="L196" s="16">
        <v>8470579.25</v>
      </c>
      <c r="M196" s="16">
        <v>606</v>
      </c>
      <c r="N196" s="16">
        <v>66.2</v>
      </c>
      <c r="O196" s="16">
        <f>(I196-F196)*3.72</f>
        <v>128008213.2</v>
      </c>
      <c r="P196" s="16">
        <f>(G196-D196)*5.89</f>
        <v>16832926.452500001</v>
      </c>
      <c r="Q196" s="16">
        <f>(H196-F196)*1</f>
        <v>8833947</v>
      </c>
      <c r="R196" s="17">
        <f>MEDIAN(O196:Q196)</f>
        <v>16832926.452500001</v>
      </c>
      <c r="S196" s="16">
        <f>(K196-E196)*1.23</f>
        <v>19255196.283750001</v>
      </c>
      <c r="T196" s="16">
        <f>(L196-F196)*12.4</f>
        <v>10625290.300000001</v>
      </c>
      <c r="U196" s="16">
        <f>(J196-D196)*1</f>
        <v>-998847.75</v>
      </c>
      <c r="V196" s="42">
        <f>MEDIAN(S196:U196)</f>
        <v>10625290.300000001</v>
      </c>
      <c r="W196" s="16">
        <f>LOG(R196,2)</f>
        <v>24.00478267935155</v>
      </c>
      <c r="X196" s="16">
        <f>LOG(V196,2)</f>
        <v>23.340998922746486</v>
      </c>
      <c r="Y196" s="3">
        <f>V196/R196</f>
        <v>0.6312206216775782</v>
      </c>
      <c r="Z196" s="3">
        <f>LOG(Y196,2)</f>
        <v>-0.6637837566050665</v>
      </c>
      <c r="AA196" s="3">
        <f>TTEST(O196:Q196,S196:U196,2,1)</f>
        <v>0.34124895177498282</v>
      </c>
      <c r="AB196" s="3">
        <f>-LOG(AA196)</f>
        <v>0.46692867398500421</v>
      </c>
      <c r="AC196" s="16" t="s">
        <v>741</v>
      </c>
      <c r="AD196" s="16" t="s">
        <v>750</v>
      </c>
      <c r="AE196" s="16" t="s">
        <v>107</v>
      </c>
      <c r="AF196" s="16" t="s">
        <v>2773</v>
      </c>
      <c r="AG196" s="15" t="s">
        <v>62</v>
      </c>
    </row>
    <row r="197" spans="1:33" x14ac:dyDescent="0.5">
      <c r="A197" s="16" t="s">
        <v>2983</v>
      </c>
      <c r="B197" s="16" t="s">
        <v>2984</v>
      </c>
      <c r="C197" s="16" t="s">
        <v>2985</v>
      </c>
      <c r="D197" s="16">
        <v>11447981</v>
      </c>
      <c r="E197" s="16">
        <v>5037448.5</v>
      </c>
      <c r="F197" s="16">
        <v>5991180.5</v>
      </c>
      <c r="G197" s="16">
        <v>14145471</v>
      </c>
      <c r="H197" s="16">
        <v>12009674</v>
      </c>
      <c r="I197" s="16">
        <v>22087316</v>
      </c>
      <c r="J197" s="16">
        <v>19573708</v>
      </c>
      <c r="K197" s="16">
        <v>14269399</v>
      </c>
      <c r="L197" s="16">
        <v>8497443</v>
      </c>
      <c r="M197" s="16">
        <v>245</v>
      </c>
      <c r="N197" s="16">
        <v>27.7</v>
      </c>
      <c r="O197" s="16">
        <f>(I197-F197)*3.72</f>
        <v>59877624.060000002</v>
      </c>
      <c r="P197" s="16">
        <f>(G197-D197)*5.89</f>
        <v>15888216.1</v>
      </c>
      <c r="Q197" s="16">
        <f>(H197-F197)*1</f>
        <v>6018493.5</v>
      </c>
      <c r="R197" s="17">
        <f>MEDIAN(O197:Q197)</f>
        <v>15888216.1</v>
      </c>
      <c r="S197" s="16">
        <f>(K197-E197)*1.23</f>
        <v>11355299.115</v>
      </c>
      <c r="T197" s="16">
        <f>(L197-F197)*12.4</f>
        <v>31077655</v>
      </c>
      <c r="U197" s="16">
        <f>(J197-D197)*1</f>
        <v>8125727</v>
      </c>
      <c r="V197" s="42">
        <f>MEDIAN(S197:U197)</f>
        <v>11355299.115</v>
      </c>
      <c r="W197" s="16">
        <f>LOG(R197,2)</f>
        <v>23.921453814816225</v>
      </c>
      <c r="X197" s="16">
        <f>LOG(V197,2)</f>
        <v>23.436862373430582</v>
      </c>
      <c r="Y197" s="3">
        <f>V197/R197</f>
        <v>0.71469943784311951</v>
      </c>
      <c r="Z197" s="3">
        <f>LOG(Y197,2)</f>
        <v>-0.48459144138564397</v>
      </c>
      <c r="AA197" s="3">
        <f>TTEST(O197:Q197,S197:U197,2,1)</f>
        <v>0.64572818170688295</v>
      </c>
      <c r="AB197" s="3">
        <f>-LOG(AA197)</f>
        <v>0.18995025913743546</v>
      </c>
      <c r="AC197" s="16" t="s">
        <v>472</v>
      </c>
      <c r="AD197" s="16" t="s">
        <v>118</v>
      </c>
      <c r="AE197" s="16" t="s">
        <v>51</v>
      </c>
      <c r="AF197" s="16" t="s">
        <v>2986</v>
      </c>
      <c r="AG197" s="15" t="s">
        <v>101</v>
      </c>
    </row>
    <row r="198" spans="1:33" x14ac:dyDescent="0.5">
      <c r="A198" s="16" t="s">
        <v>1497</v>
      </c>
      <c r="B198" s="16" t="s">
        <v>1498</v>
      </c>
      <c r="C198" s="16" t="s">
        <v>1499</v>
      </c>
      <c r="D198" s="16">
        <v>5676045.375</v>
      </c>
      <c r="E198" s="16">
        <v>2956365.8125</v>
      </c>
      <c r="F198" s="16">
        <v>2974217.125</v>
      </c>
      <c r="G198" s="16">
        <v>23691597.96875</v>
      </c>
      <c r="H198" s="16">
        <v>13161019.5</v>
      </c>
      <c r="I198" s="16">
        <v>13291716.5</v>
      </c>
      <c r="J198" s="16">
        <v>16893359.5</v>
      </c>
      <c r="K198" s="16">
        <v>9540905</v>
      </c>
      <c r="L198" s="16">
        <v>8501177.25</v>
      </c>
      <c r="M198" s="16">
        <v>704</v>
      </c>
      <c r="N198" s="16">
        <v>80.099999999999994</v>
      </c>
      <c r="O198" s="16">
        <f>(I198-F198)*3.72</f>
        <v>38381097.675000004</v>
      </c>
      <c r="P198" s="16">
        <f>(G198-D198)*5.89</f>
        <v>106111604.7771875</v>
      </c>
      <c r="Q198" s="16">
        <f>(H198-F198)*1</f>
        <v>10186802.375</v>
      </c>
      <c r="R198" s="17">
        <f>MEDIAN(O198:Q198)</f>
        <v>38381097.675000004</v>
      </c>
      <c r="S198" s="16">
        <f>(K198-E198)*1.23</f>
        <v>8098983.2006249996</v>
      </c>
      <c r="T198" s="16">
        <f>(L198-F198)*12.4</f>
        <v>68534305.549999997</v>
      </c>
      <c r="U198" s="16">
        <f>(J198-D198)*1</f>
        <v>11217314.125</v>
      </c>
      <c r="V198" s="42">
        <f>MEDIAN(S198:U198)</f>
        <v>11217314.125</v>
      </c>
      <c r="W198" s="16">
        <f>LOG(R198,2)</f>
        <v>25.193892636496098</v>
      </c>
      <c r="X198" s="16">
        <f>LOG(V198,2)</f>
        <v>23.419223942439078</v>
      </c>
      <c r="Y198" s="3">
        <f>V198/R198</f>
        <v>0.29226142045193604</v>
      </c>
      <c r="Z198" s="3">
        <f>LOG(Y198,2)</f>
        <v>-1.7746686940570184</v>
      </c>
      <c r="AA198" s="3">
        <f>TTEST(O198:Q198,S198:U198,2,1)</f>
        <v>0.20069158745545168</v>
      </c>
      <c r="AB198" s="3">
        <f>-LOG(AA198)</f>
        <v>0.69747083178879132</v>
      </c>
      <c r="AC198" s="16" t="s">
        <v>155</v>
      </c>
      <c r="AD198" s="16" t="s">
        <v>532</v>
      </c>
      <c r="AE198" s="16" t="s">
        <v>145</v>
      </c>
      <c r="AF198" s="16" t="s">
        <v>1500</v>
      </c>
      <c r="AG198" s="15" t="s">
        <v>242</v>
      </c>
    </row>
    <row r="199" spans="1:33" s="29" customFormat="1" x14ac:dyDescent="0.5">
      <c r="A199" s="16" t="s">
        <v>1518</v>
      </c>
      <c r="B199" s="16" t="s">
        <v>1519</v>
      </c>
      <c r="C199" s="16" t="s">
        <v>1520</v>
      </c>
      <c r="D199" s="16">
        <v>4000383.125</v>
      </c>
      <c r="E199" s="16">
        <v>3708779.25</v>
      </c>
      <c r="F199" s="16">
        <v>2733488.25</v>
      </c>
      <c r="G199" s="16">
        <v>12267440</v>
      </c>
      <c r="H199" s="16">
        <v>13817242</v>
      </c>
      <c r="I199" s="16">
        <v>17770556</v>
      </c>
      <c r="J199" s="16">
        <v>17783824</v>
      </c>
      <c r="K199" s="16">
        <v>9736606.5</v>
      </c>
      <c r="L199" s="16">
        <v>8572873</v>
      </c>
      <c r="M199" s="16">
        <v>908</v>
      </c>
      <c r="N199" s="16">
        <v>100.1</v>
      </c>
      <c r="O199" s="16">
        <f>(I199-F199)*3.72</f>
        <v>55937892.030000001</v>
      </c>
      <c r="P199" s="16">
        <f>(G199-D199)*5.89</f>
        <v>48692964.993749999</v>
      </c>
      <c r="Q199" s="16">
        <f>(H199-F199)*1</f>
        <v>11083753.75</v>
      </c>
      <c r="R199" s="17">
        <f>MEDIAN(O199:Q199)</f>
        <v>48692964.993749999</v>
      </c>
      <c r="S199" s="16">
        <f>(K199-E199)*1.23</f>
        <v>7414227.5175000001</v>
      </c>
      <c r="T199" s="16">
        <f>(L199-F199)*12.4</f>
        <v>72408370.900000006</v>
      </c>
      <c r="U199" s="16">
        <f>(J199-D199)*1</f>
        <v>13783440.875</v>
      </c>
      <c r="V199" s="42">
        <f>MEDIAN(S199:U199)</f>
        <v>13783440.875</v>
      </c>
      <c r="W199" s="16">
        <f>LOG(R199,2)</f>
        <v>25.537210015538282</v>
      </c>
      <c r="X199" s="16">
        <f>LOG(V199,2)</f>
        <v>23.716432749178875</v>
      </c>
      <c r="Y199" s="3">
        <f>V199/R199</f>
        <v>0.28306842429433449</v>
      </c>
      <c r="Z199" s="3">
        <f>LOG(Y199,2)</f>
        <v>-1.8207772663594071</v>
      </c>
      <c r="AA199" s="3">
        <f>TTEST(O199:Q199,S199:U199,2,1)</f>
        <v>0.76395628100127655</v>
      </c>
      <c r="AB199" s="3">
        <f>-LOG(AA199)</f>
        <v>0.11693149412479791</v>
      </c>
      <c r="AC199" s="16" t="s">
        <v>112</v>
      </c>
      <c r="AD199" s="16" t="s">
        <v>467</v>
      </c>
      <c r="AE199" s="16" t="s">
        <v>682</v>
      </c>
      <c r="AF199" s="16" t="s">
        <v>1521</v>
      </c>
      <c r="AG199" s="15" t="s">
        <v>62</v>
      </c>
    </row>
    <row r="200" spans="1:33" x14ac:dyDescent="0.5">
      <c r="A200" s="16" t="s">
        <v>2399</v>
      </c>
      <c r="B200" s="16" t="s">
        <v>2400</v>
      </c>
      <c r="C200" s="16" t="s">
        <v>2401</v>
      </c>
      <c r="D200" s="16">
        <v>9792123.75</v>
      </c>
      <c r="E200" s="16">
        <v>14671480</v>
      </c>
      <c r="F200" s="16">
        <v>32697902</v>
      </c>
      <c r="G200" s="16">
        <v>23568798.5</v>
      </c>
      <c r="H200" s="16">
        <v>24249080.75</v>
      </c>
      <c r="I200" s="16">
        <v>47791186</v>
      </c>
      <c r="J200" s="16">
        <v>11689087.75</v>
      </c>
      <c r="K200" s="16">
        <v>33176544</v>
      </c>
      <c r="L200" s="16">
        <v>8646217.78125</v>
      </c>
      <c r="M200" s="16">
        <v>613</v>
      </c>
      <c r="N200" s="16">
        <v>67.900000000000006</v>
      </c>
      <c r="O200" s="16">
        <f>(I200-F200)*3.72</f>
        <v>56147016.480000004</v>
      </c>
      <c r="P200" s="16">
        <f>(G200-D200)*5.89</f>
        <v>81144614.277499989</v>
      </c>
      <c r="Q200" s="16">
        <f>(H200-F200)*1</f>
        <v>-8448821.25</v>
      </c>
      <c r="R200" s="17">
        <f>MEDIAN(O200:Q200)</f>
        <v>56147016.480000004</v>
      </c>
      <c r="S200" s="16">
        <f>(K200-E200)*1.23</f>
        <v>22761228.719999999</v>
      </c>
      <c r="T200" s="16">
        <f>(L200-F200)*12.4</f>
        <v>-298240884.3125</v>
      </c>
      <c r="U200" s="16">
        <f>(J200-D200)*1</f>
        <v>1896964</v>
      </c>
      <c r="V200" s="42">
        <f>MEDIAN(S200:U200)</f>
        <v>1896964</v>
      </c>
      <c r="W200" s="16">
        <f>LOG(R200,2)</f>
        <v>25.742706027463115</v>
      </c>
      <c r="X200" s="16">
        <f>LOG(V200,2)</f>
        <v>20.855260869310101</v>
      </c>
      <c r="Y200" s="3">
        <f>V200/R200</f>
        <v>3.3785659843131879E-2</v>
      </c>
      <c r="Z200" s="3">
        <f>LOG(Y200,2)</f>
        <v>-4.8874451581530174</v>
      </c>
      <c r="AA200" s="3">
        <f>TTEST(O200:Q200,S200:U200,2,1)</f>
        <v>0.39016989202161023</v>
      </c>
      <c r="AB200" s="3">
        <f>-LOG(AA200)</f>
        <v>0.40874624655955805</v>
      </c>
      <c r="AC200" s="16" t="s">
        <v>44</v>
      </c>
      <c r="AD200" s="16" t="s">
        <v>732</v>
      </c>
      <c r="AE200" s="16" t="s">
        <v>80</v>
      </c>
      <c r="AF200" s="16" t="s">
        <v>44</v>
      </c>
      <c r="AG200" s="15" t="s">
        <v>62</v>
      </c>
    </row>
    <row r="201" spans="1:33" x14ac:dyDescent="0.5">
      <c r="A201" s="16" t="s">
        <v>2517</v>
      </c>
      <c r="B201" s="16" t="s">
        <v>2518</v>
      </c>
      <c r="C201" s="16" t="s">
        <v>2519</v>
      </c>
      <c r="D201" s="16">
        <v>12344421.75</v>
      </c>
      <c r="E201" s="16">
        <v>2164776.25</v>
      </c>
      <c r="F201" s="16">
        <v>2469316.75</v>
      </c>
      <c r="G201" s="16">
        <v>13238702.25</v>
      </c>
      <c r="H201" s="16">
        <v>12756591.5</v>
      </c>
      <c r="I201" s="16">
        <v>26285975.5</v>
      </c>
      <c r="J201" s="16">
        <v>16592498.5</v>
      </c>
      <c r="K201" s="16">
        <v>10629069</v>
      </c>
      <c r="L201" s="16">
        <v>8648754.25</v>
      </c>
      <c r="M201" s="16">
        <v>456</v>
      </c>
      <c r="N201" s="16">
        <v>50.2</v>
      </c>
      <c r="O201" s="16">
        <f>(I201-F201)*3.72</f>
        <v>88597970.550000012</v>
      </c>
      <c r="P201" s="16">
        <f>(G201-D201)*5.89</f>
        <v>5267312.1449999996</v>
      </c>
      <c r="Q201" s="16">
        <f>(H201-F201)*1</f>
        <v>10287274.75</v>
      </c>
      <c r="R201" s="17">
        <f>MEDIAN(O201:Q201)</f>
        <v>10287274.75</v>
      </c>
      <c r="S201" s="16">
        <f>(K201-E201)*1.23</f>
        <v>10411080.0825</v>
      </c>
      <c r="T201" s="16">
        <f>(L201-F201)*12.4</f>
        <v>76625025</v>
      </c>
      <c r="U201" s="16">
        <f>(J201-D201)*1</f>
        <v>4248076.75</v>
      </c>
      <c r="V201" s="42">
        <f>MEDIAN(S201:U201)</f>
        <v>10411080.0825</v>
      </c>
      <c r="W201" s="16">
        <f>LOG(R201,2)</f>
        <v>23.294357505977207</v>
      </c>
      <c r="X201" s="16">
        <f>LOG(V201,2)</f>
        <v>23.311616410931052</v>
      </c>
      <c r="Y201" s="3">
        <f>V201/R201</f>
        <v>1.0120348037268081</v>
      </c>
      <c r="Z201" s="3">
        <f>LOG(Y201,2)</f>
        <v>1.7258904953846955E-2</v>
      </c>
      <c r="AA201" s="3">
        <f>TTEST(O201:Q201,S201:U201,2,1)</f>
        <v>0.9299272230856851</v>
      </c>
      <c r="AB201" s="3">
        <f>-LOG(AA201)</f>
        <v>3.1551038380522034E-2</v>
      </c>
      <c r="AC201" s="16" t="s">
        <v>1446</v>
      </c>
      <c r="AD201" s="16" t="s">
        <v>1174</v>
      </c>
      <c r="AE201" s="16" t="s">
        <v>51</v>
      </c>
      <c r="AF201" s="16" t="s">
        <v>2520</v>
      </c>
      <c r="AG201" s="15" t="s">
        <v>45</v>
      </c>
    </row>
    <row r="202" spans="1:33" x14ac:dyDescent="0.5">
      <c r="A202" s="16" t="s">
        <v>657</v>
      </c>
      <c r="B202" s="16" t="s">
        <v>658</v>
      </c>
      <c r="C202" s="16" t="s">
        <v>659</v>
      </c>
      <c r="D202" s="16">
        <v>6994648.25</v>
      </c>
      <c r="E202" s="16">
        <v>1967383.5</v>
      </c>
      <c r="F202" s="16">
        <v>5712391.375</v>
      </c>
      <c r="G202" s="16">
        <v>11264891.75</v>
      </c>
      <c r="H202" s="16">
        <v>13564572</v>
      </c>
      <c r="I202" s="16">
        <v>22094988.125</v>
      </c>
      <c r="J202" s="16">
        <v>18297762.75</v>
      </c>
      <c r="K202" s="16">
        <v>18889042</v>
      </c>
      <c r="L202" s="16">
        <v>8788739.75</v>
      </c>
      <c r="M202" s="16">
        <v>591</v>
      </c>
      <c r="N202" s="16">
        <v>66.599999999999994</v>
      </c>
      <c r="O202" s="16">
        <f>(I202-F202)*3.72</f>
        <v>60943259.910000004</v>
      </c>
      <c r="P202" s="16">
        <f>(G202-D202)*5.89</f>
        <v>25151734.215</v>
      </c>
      <c r="Q202" s="16">
        <f>(H202-F202)*1</f>
        <v>7852180.625</v>
      </c>
      <c r="R202" s="17">
        <f>MEDIAN(O202:Q202)</f>
        <v>25151734.215</v>
      </c>
      <c r="S202" s="16">
        <f>(K202-E202)*1.23</f>
        <v>20813639.954999998</v>
      </c>
      <c r="T202" s="16">
        <f>(L202-F202)*12.4</f>
        <v>38146719.850000001</v>
      </c>
      <c r="U202" s="16">
        <f>(J202-D202)*1</f>
        <v>11303114.5</v>
      </c>
      <c r="V202" s="42">
        <f>MEDIAN(S202:U202)</f>
        <v>20813639.954999998</v>
      </c>
      <c r="W202" s="16">
        <f>LOG(R202,2)</f>
        <v>24.584154541662766</v>
      </c>
      <c r="X202" s="16">
        <f>LOG(V202,2)</f>
        <v>24.311025954408038</v>
      </c>
      <c r="Y202" s="3">
        <f>V202/R202</f>
        <v>0.8275230557496569</v>
      </c>
      <c r="Z202" s="3">
        <f>LOG(Y202,2)</f>
        <v>-0.27312858725472755</v>
      </c>
      <c r="AA202" s="3">
        <f>TTEST(O202:Q202,S202:U202,2,1)</f>
        <v>0.67691177111575951</v>
      </c>
      <c r="AB202" s="3">
        <f>-LOG(AA202)</f>
        <v>0.16946793369979957</v>
      </c>
      <c r="AC202" s="16" t="s">
        <v>660</v>
      </c>
      <c r="AD202" s="16" t="s">
        <v>118</v>
      </c>
      <c r="AE202" s="16" t="s">
        <v>51</v>
      </c>
      <c r="AF202" s="16" t="s">
        <v>661</v>
      </c>
      <c r="AG202" s="15" t="s">
        <v>62</v>
      </c>
    </row>
    <row r="203" spans="1:33" x14ac:dyDescent="0.5">
      <c r="A203" s="16" t="s">
        <v>1904</v>
      </c>
      <c r="B203" s="16" t="s">
        <v>1905</v>
      </c>
      <c r="C203" s="16" t="s">
        <v>1906</v>
      </c>
      <c r="D203" s="16">
        <v>10920869.75</v>
      </c>
      <c r="E203" s="16">
        <v>10306892.5</v>
      </c>
      <c r="F203" s="16">
        <v>12832112</v>
      </c>
      <c r="G203" s="16">
        <v>27479363</v>
      </c>
      <c r="H203" s="16">
        <v>33895850.5</v>
      </c>
      <c r="I203" s="16">
        <v>30835009</v>
      </c>
      <c r="J203" s="16">
        <v>25091107</v>
      </c>
      <c r="K203" s="16">
        <v>21198571</v>
      </c>
      <c r="L203" s="16">
        <v>8894332.75</v>
      </c>
      <c r="M203" s="16">
        <v>634</v>
      </c>
      <c r="N203" s="16">
        <v>71.3</v>
      </c>
      <c r="O203" s="16">
        <f>(I203-F203)*3.72</f>
        <v>66970776.840000004</v>
      </c>
      <c r="P203" s="16">
        <f>(G203-D203)*5.89</f>
        <v>97529525.242499992</v>
      </c>
      <c r="Q203" s="16">
        <f>(H203-F203)*1</f>
        <v>21063738.5</v>
      </c>
      <c r="R203" s="17">
        <f>MEDIAN(O203:Q203)</f>
        <v>66970776.840000004</v>
      </c>
      <c r="S203" s="16">
        <f>(K203-E203)*1.23</f>
        <v>13396764.555</v>
      </c>
      <c r="T203" s="16">
        <f>(L203-F203)*12.4</f>
        <v>-48828462.700000003</v>
      </c>
      <c r="U203" s="16">
        <f>(J203-D203)*1</f>
        <v>14170237.25</v>
      </c>
      <c r="V203" s="42">
        <f>MEDIAN(S203:U203)</f>
        <v>13396764.555</v>
      </c>
      <c r="W203" s="16">
        <f>LOG(R203,2)</f>
        <v>25.997028367168511</v>
      </c>
      <c r="X203" s="16">
        <f>LOG(V203,2)</f>
        <v>23.675381282501654</v>
      </c>
      <c r="Y203" s="3">
        <f>V203/R203</f>
        <v>0.20003896008263772</v>
      </c>
      <c r="Z203" s="3">
        <f>LOG(Y203,2)</f>
        <v>-2.3216470846668571</v>
      </c>
      <c r="AA203" s="3">
        <f>TTEST(O203:Q203,S203:U203,2,1)</f>
        <v>0.23458346319811119</v>
      </c>
      <c r="AB203" s="3">
        <f>-LOG(AA203)</f>
        <v>0.62970260643592957</v>
      </c>
      <c r="AC203" s="16" t="s">
        <v>599</v>
      </c>
      <c r="AD203" s="16" t="s">
        <v>355</v>
      </c>
      <c r="AE203" s="16" t="s">
        <v>51</v>
      </c>
      <c r="AF203" s="16" t="s">
        <v>44</v>
      </c>
      <c r="AG203" s="15" t="s">
        <v>54</v>
      </c>
    </row>
    <row r="204" spans="1:33" x14ac:dyDescent="0.5">
      <c r="A204" s="16" t="s">
        <v>2202</v>
      </c>
      <c r="B204" s="16" t="s">
        <v>2203</v>
      </c>
      <c r="C204" s="16" t="s">
        <v>2204</v>
      </c>
      <c r="D204" s="16">
        <v>1836690.125</v>
      </c>
      <c r="E204" s="16">
        <v>3156163</v>
      </c>
      <c r="F204" s="16" t="s">
        <v>3040</v>
      </c>
      <c r="G204" s="16">
        <v>20336994</v>
      </c>
      <c r="H204" s="16" t="s">
        <v>3040</v>
      </c>
      <c r="I204" s="16">
        <v>7593517.5</v>
      </c>
      <c r="J204" s="16" t="s">
        <v>3040</v>
      </c>
      <c r="K204" s="16">
        <v>6112867</v>
      </c>
      <c r="L204" s="16">
        <v>8901890</v>
      </c>
      <c r="M204" s="16">
        <v>204</v>
      </c>
      <c r="N204" s="16">
        <v>24.1</v>
      </c>
      <c r="O204" s="16" t="e">
        <f>(I204-F204)*3.72</f>
        <v>#VALUE!</v>
      </c>
      <c r="P204" s="16">
        <f>(G204-D204)*5.89</f>
        <v>108966789.82374999</v>
      </c>
      <c r="Q204" s="16" t="e">
        <f>(H204-F204)*1</f>
        <v>#VALUE!</v>
      </c>
      <c r="R204" s="17" t="e">
        <f>MEDIAN(O204:Q204)</f>
        <v>#VALUE!</v>
      </c>
      <c r="S204" s="16">
        <f>(K204-E204)*1.23</f>
        <v>3636745.92</v>
      </c>
      <c r="T204" s="16" t="e">
        <f>(L204-F204)*12.4</f>
        <v>#VALUE!</v>
      </c>
      <c r="U204" s="16" t="e">
        <f>(J204-D204)*1</f>
        <v>#VALUE!</v>
      </c>
      <c r="V204" s="42" t="e">
        <f>MEDIAN(S204:U204)</f>
        <v>#VALUE!</v>
      </c>
      <c r="W204" s="16" t="e">
        <f>LOG(R204,2)</f>
        <v>#VALUE!</v>
      </c>
      <c r="X204" s="16" t="e">
        <f>LOG(V204,2)</f>
        <v>#VALUE!</v>
      </c>
      <c r="Y204" s="3" t="e">
        <f>V204/R204</f>
        <v>#VALUE!</v>
      </c>
      <c r="Z204" s="3" t="e">
        <f>LOG(Y204,2)</f>
        <v>#VALUE!</v>
      </c>
      <c r="AA204" s="3" t="e">
        <f>TTEST(O204:Q204,S204:U204,2,1)</f>
        <v>#VALUE!</v>
      </c>
      <c r="AB204" s="3" t="e">
        <f>-LOG(AA204)</f>
        <v>#VALUE!</v>
      </c>
      <c r="AC204" s="16" t="s">
        <v>92</v>
      </c>
      <c r="AD204" s="16" t="s">
        <v>2010</v>
      </c>
      <c r="AE204" s="16" t="s">
        <v>51</v>
      </c>
      <c r="AF204" s="16" t="s">
        <v>139</v>
      </c>
      <c r="AG204" s="15" t="s">
        <v>82</v>
      </c>
    </row>
    <row r="205" spans="1:33" x14ac:dyDescent="0.5">
      <c r="A205" s="16" t="s">
        <v>211</v>
      </c>
      <c r="B205" s="16" t="s">
        <v>212</v>
      </c>
      <c r="C205" s="16" t="s">
        <v>213</v>
      </c>
      <c r="D205" s="16">
        <v>5852244.625</v>
      </c>
      <c r="E205" s="16">
        <v>2704520.6875</v>
      </c>
      <c r="F205" s="16">
        <v>6026792</v>
      </c>
      <c r="G205" s="16">
        <v>17022799.5</v>
      </c>
      <c r="H205" s="16">
        <v>29390111</v>
      </c>
      <c r="I205" s="16">
        <v>12744949.25</v>
      </c>
      <c r="J205" s="16">
        <v>16383385.5</v>
      </c>
      <c r="K205" s="16">
        <v>7818899.75</v>
      </c>
      <c r="L205" s="16">
        <v>8911804.5</v>
      </c>
      <c r="M205" s="16">
        <v>1391</v>
      </c>
      <c r="N205" s="16">
        <v>155.1</v>
      </c>
      <c r="O205" s="16">
        <f>(I205-F205)*3.72</f>
        <v>24991544.970000003</v>
      </c>
      <c r="P205" s="16">
        <f>(G205-D205)*5.89</f>
        <v>65794568.213749997</v>
      </c>
      <c r="Q205" s="16">
        <f>(H205-F205)*1</f>
        <v>23363319</v>
      </c>
      <c r="R205" s="17">
        <f>MEDIAN(O205:Q205)</f>
        <v>24991544.970000003</v>
      </c>
      <c r="S205" s="16">
        <f>(K205-E205)*1.23</f>
        <v>6290686.2468750002</v>
      </c>
      <c r="T205" s="16">
        <f>(L205-F205)*12.4</f>
        <v>35774155</v>
      </c>
      <c r="U205" s="16">
        <f>(J205-D205)*1</f>
        <v>10531140.875</v>
      </c>
      <c r="V205" s="42">
        <f>MEDIAN(S205:U205)</f>
        <v>10531140.875</v>
      </c>
      <c r="W205" s="16">
        <f>LOG(R205,2)</f>
        <v>24.574936755378459</v>
      </c>
      <c r="X205" s="16">
        <f>LOG(V205,2)</f>
        <v>23.32815840119688</v>
      </c>
      <c r="Y205" s="3">
        <f>V205/R205</f>
        <v>0.42138814897764998</v>
      </c>
      <c r="Z205" s="3">
        <f>LOG(Y205,2)</f>
        <v>-1.2467783541815818</v>
      </c>
      <c r="AA205" s="3">
        <f>TTEST(O205:Q205,S205:U205,2,1)</f>
        <v>5.5461561855921104E-2</v>
      </c>
      <c r="AB205" s="3">
        <f>-LOG(AA205)</f>
        <v>1.2560079043965078</v>
      </c>
      <c r="AC205" s="16" t="s">
        <v>214</v>
      </c>
      <c r="AD205" s="16" t="s">
        <v>215</v>
      </c>
      <c r="AE205" s="16" t="s">
        <v>51</v>
      </c>
      <c r="AF205" s="16" t="s">
        <v>216</v>
      </c>
      <c r="AG205" s="15" t="s">
        <v>45</v>
      </c>
    </row>
    <row r="206" spans="1:33" x14ac:dyDescent="0.5">
      <c r="A206" s="16" t="s">
        <v>1427</v>
      </c>
      <c r="B206" s="16" t="s">
        <v>1428</v>
      </c>
      <c r="C206" s="16" t="s">
        <v>1429</v>
      </c>
      <c r="D206" s="16" t="s">
        <v>3040</v>
      </c>
      <c r="E206" s="16">
        <v>3972884.75</v>
      </c>
      <c r="F206" s="16">
        <v>3149669.5</v>
      </c>
      <c r="G206" s="16">
        <v>5902179.5</v>
      </c>
      <c r="H206" s="16">
        <v>21620732</v>
      </c>
      <c r="I206" s="16">
        <v>19515604</v>
      </c>
      <c r="J206" s="16">
        <v>12894958</v>
      </c>
      <c r="K206" s="16">
        <v>20064136</v>
      </c>
      <c r="L206" s="16">
        <v>8936478</v>
      </c>
      <c r="M206" s="16">
        <v>334</v>
      </c>
      <c r="N206" s="16">
        <v>38.700000000000003</v>
      </c>
      <c r="O206" s="16">
        <f>(I206-F206)*3.72</f>
        <v>60881276.340000004</v>
      </c>
      <c r="P206" s="16" t="e">
        <f>(G206-D206)*5.89</f>
        <v>#VALUE!</v>
      </c>
      <c r="Q206" s="16">
        <f>(H206-F206)*1</f>
        <v>18471062.5</v>
      </c>
      <c r="R206" s="17" t="e">
        <f>MEDIAN(O206:Q206)</f>
        <v>#VALUE!</v>
      </c>
      <c r="S206" s="16">
        <f>(K206-E206)*1.23</f>
        <v>19792239.037500001</v>
      </c>
      <c r="T206" s="16">
        <f>(L206-F206)*12.4</f>
        <v>71756425.400000006</v>
      </c>
      <c r="U206" s="16" t="e">
        <f>(J206-D206)*1</f>
        <v>#VALUE!</v>
      </c>
      <c r="V206" s="42" t="e">
        <f>MEDIAN(S206:U206)</f>
        <v>#VALUE!</v>
      </c>
      <c r="W206" s="16" t="e">
        <f>LOG(R206,2)</f>
        <v>#VALUE!</v>
      </c>
      <c r="X206" s="16" t="e">
        <f>LOG(V206,2)</f>
        <v>#VALUE!</v>
      </c>
      <c r="Y206" s="3" t="e">
        <f>V206/R206</f>
        <v>#VALUE!</v>
      </c>
      <c r="Z206" s="3" t="e">
        <f>LOG(Y206,2)</f>
        <v>#VALUE!</v>
      </c>
      <c r="AA206" s="3" t="e">
        <f>TTEST(O206:Q206,S206:U206,2,1)</f>
        <v>#VALUE!</v>
      </c>
      <c r="AB206" s="3" t="e">
        <f>-LOG(AA206)</f>
        <v>#VALUE!</v>
      </c>
      <c r="AC206" s="16" t="s">
        <v>155</v>
      </c>
      <c r="AD206" s="16" t="s">
        <v>200</v>
      </c>
      <c r="AE206" s="16" t="s">
        <v>51</v>
      </c>
      <c r="AF206" s="16" t="s">
        <v>44</v>
      </c>
      <c r="AG206" s="15" t="s">
        <v>62</v>
      </c>
    </row>
    <row r="207" spans="1:33" x14ac:dyDescent="0.5">
      <c r="A207" s="16" t="s">
        <v>2011</v>
      </c>
      <c r="B207" s="16" t="s">
        <v>2012</v>
      </c>
      <c r="C207" s="16" t="s">
        <v>2013</v>
      </c>
      <c r="D207" s="16">
        <v>7358903.75</v>
      </c>
      <c r="E207" s="16">
        <v>4162509.6875</v>
      </c>
      <c r="F207" s="16">
        <v>9137790.25</v>
      </c>
      <c r="G207" s="16">
        <v>8402210.75</v>
      </c>
      <c r="H207" s="16">
        <v>13343835.5</v>
      </c>
      <c r="I207" s="16">
        <v>31705172.5</v>
      </c>
      <c r="J207" s="16">
        <v>20486582.875</v>
      </c>
      <c r="K207" s="16">
        <v>23199498</v>
      </c>
      <c r="L207" s="16">
        <v>8942985</v>
      </c>
      <c r="M207" s="16">
        <v>630</v>
      </c>
      <c r="N207" s="16">
        <v>70.8</v>
      </c>
      <c r="O207" s="16">
        <f>(I207-F207)*3.72</f>
        <v>83950661.969999999</v>
      </c>
      <c r="P207" s="16">
        <f>(G207-D207)*5.89</f>
        <v>6145078.2299999995</v>
      </c>
      <c r="Q207" s="16">
        <f>(H207-F207)*1</f>
        <v>4206045.25</v>
      </c>
      <c r="R207" s="17">
        <f>MEDIAN(O207:Q207)</f>
        <v>6145078.2299999995</v>
      </c>
      <c r="S207" s="16">
        <f>(K207-E207)*1.23</f>
        <v>23415495.624375001</v>
      </c>
      <c r="T207" s="16">
        <f>(L207-F207)*12.4</f>
        <v>-2415585.1</v>
      </c>
      <c r="U207" s="16">
        <f>(J207-D207)*1</f>
        <v>13127679.125</v>
      </c>
      <c r="V207" s="42">
        <f>MEDIAN(S207:U207)</f>
        <v>13127679.125</v>
      </c>
      <c r="W207" s="16">
        <f>LOG(R207,2)</f>
        <v>22.550999946287391</v>
      </c>
      <c r="X207" s="16">
        <f>LOG(V207,2)</f>
        <v>23.646108545346067</v>
      </c>
      <c r="Y207" s="3">
        <f>V207/R207</f>
        <v>2.136291619675605</v>
      </c>
      <c r="Z207" s="3">
        <f>LOG(Y207,2)</f>
        <v>1.0951085990586742</v>
      </c>
      <c r="AA207" s="3">
        <f>TTEST(O207:Q207,S207:U207,2,1)</f>
        <v>0.43770194709104104</v>
      </c>
      <c r="AB207" s="3">
        <f>-LOG(AA207)</f>
        <v>0.35882152144945378</v>
      </c>
      <c r="AC207" s="16" t="s">
        <v>2014</v>
      </c>
      <c r="AD207" s="16" t="s">
        <v>389</v>
      </c>
      <c r="AE207" s="16" t="s">
        <v>80</v>
      </c>
      <c r="AF207" s="16" t="s">
        <v>44</v>
      </c>
      <c r="AG207" s="15" t="s">
        <v>62</v>
      </c>
    </row>
    <row r="208" spans="1:33" x14ac:dyDescent="0.5">
      <c r="A208" s="16" t="s">
        <v>2684</v>
      </c>
      <c r="B208" s="16" t="s">
        <v>2685</v>
      </c>
      <c r="C208" s="16" t="s">
        <v>2686</v>
      </c>
      <c r="D208" s="16">
        <v>635003</v>
      </c>
      <c r="E208" s="16" t="s">
        <v>3040</v>
      </c>
      <c r="F208" s="16">
        <v>3252783.5</v>
      </c>
      <c r="G208" s="16" t="s">
        <v>3040</v>
      </c>
      <c r="H208" s="16" t="s">
        <v>3040</v>
      </c>
      <c r="I208" s="16">
        <v>10457697</v>
      </c>
      <c r="J208" s="16">
        <v>3222897.25</v>
      </c>
      <c r="K208" s="16" t="s">
        <v>3040</v>
      </c>
      <c r="L208" s="16">
        <v>9483681</v>
      </c>
      <c r="M208" s="16">
        <v>434</v>
      </c>
      <c r="N208" s="16">
        <v>47.2</v>
      </c>
      <c r="O208" s="16">
        <f>(I208-F208)*3.72</f>
        <v>26802278.220000003</v>
      </c>
      <c r="P208" s="16" t="e">
        <f>(G208-D208)*5.89</f>
        <v>#VALUE!</v>
      </c>
      <c r="Q208" s="16" t="e">
        <f>(H208-F208)*1</f>
        <v>#VALUE!</v>
      </c>
      <c r="R208" s="17">
        <v>80000</v>
      </c>
      <c r="S208" s="16" t="e">
        <f>(K208-E208)*1.23</f>
        <v>#VALUE!</v>
      </c>
      <c r="T208" s="16">
        <f>(L208-F208)*12.4</f>
        <v>77263129</v>
      </c>
      <c r="U208" s="16">
        <f>(J208-D208)*1</f>
        <v>2587894.25</v>
      </c>
      <c r="V208" s="42" t="e">
        <f>MEDIAN(S208:U208)</f>
        <v>#VALUE!</v>
      </c>
      <c r="W208" s="16">
        <f>LOG(R208,2)</f>
        <v>16.287712379549451</v>
      </c>
      <c r="X208" s="16" t="e">
        <f>LOG(V208,2)</f>
        <v>#VALUE!</v>
      </c>
      <c r="Y208" s="3" t="e">
        <f>V208/R208</f>
        <v>#VALUE!</v>
      </c>
      <c r="Z208" s="3" t="e">
        <f>LOG(Y208,2)</f>
        <v>#VALUE!</v>
      </c>
      <c r="AA208" s="3" t="e">
        <f>TTEST(O208:Q208,S208:U208,2,1)</f>
        <v>#VALUE!</v>
      </c>
      <c r="AB208" s="3" t="e">
        <f>-LOG(AA208)</f>
        <v>#VALUE!</v>
      </c>
      <c r="AC208" s="16" t="s">
        <v>649</v>
      </c>
      <c r="AD208" s="16" t="s">
        <v>414</v>
      </c>
      <c r="AE208" s="16" t="s">
        <v>51</v>
      </c>
      <c r="AF208" s="16" t="s">
        <v>984</v>
      </c>
      <c r="AG208" s="15" t="s">
        <v>62</v>
      </c>
    </row>
    <row r="209" spans="1:33" x14ac:dyDescent="0.5">
      <c r="A209" s="16" t="s">
        <v>2299</v>
      </c>
      <c r="B209" s="16" t="s">
        <v>2300</v>
      </c>
      <c r="C209" s="16" t="s">
        <v>2301</v>
      </c>
      <c r="D209" s="16">
        <v>11847193.75</v>
      </c>
      <c r="E209" s="16">
        <v>7056285.75</v>
      </c>
      <c r="F209" s="16">
        <v>14868582.5</v>
      </c>
      <c r="G209" s="16">
        <v>17997324.5</v>
      </c>
      <c r="H209" s="16">
        <v>27945277</v>
      </c>
      <c r="I209" s="16">
        <v>54211892</v>
      </c>
      <c r="J209" s="16">
        <v>15055909.9375</v>
      </c>
      <c r="K209" s="16">
        <v>25570916.5</v>
      </c>
      <c r="L209" s="16">
        <v>9525023</v>
      </c>
      <c r="M209" s="16">
        <v>394</v>
      </c>
      <c r="N209" s="16">
        <v>44.7</v>
      </c>
      <c r="O209" s="16">
        <f>(I209-F209)*3.72</f>
        <v>146357111.34</v>
      </c>
      <c r="P209" s="16">
        <f>(G209-D209)*5.89</f>
        <v>36224270.1175</v>
      </c>
      <c r="Q209" s="16">
        <f>(H209-F209)*1</f>
        <v>13076694.5</v>
      </c>
      <c r="R209" s="17">
        <f>MEDIAN(O209:Q209)</f>
        <v>36224270.1175</v>
      </c>
      <c r="S209" s="16">
        <f>(K209-E209)*1.23</f>
        <v>22772995.822499998</v>
      </c>
      <c r="T209" s="16">
        <f>(L209-F209)*12.4</f>
        <v>-66260137.800000004</v>
      </c>
      <c r="U209" s="16">
        <f>(J209-D209)*1</f>
        <v>3208716.1875</v>
      </c>
      <c r="V209" s="42">
        <f>MEDIAN(S209:U209)</f>
        <v>3208716.1875</v>
      </c>
      <c r="W209" s="16">
        <f>LOG(R209,2)</f>
        <v>25.1104532854369</v>
      </c>
      <c r="X209" s="16">
        <f>LOG(V209,2)</f>
        <v>21.613564757512297</v>
      </c>
      <c r="Y209" s="3">
        <f>V209/R209</f>
        <v>8.8579181225513892E-2</v>
      </c>
      <c r="Z209" s="3">
        <f>LOG(Y209,2)</f>
        <v>-3.4968885279246056</v>
      </c>
      <c r="AA209" s="3">
        <f>TTEST(O209:Q209,S209:U209,2,1)</f>
        <v>0.15314858795503938</v>
      </c>
      <c r="AB209" s="3">
        <f>-LOG(AA209)</f>
        <v>0.81488700307655093</v>
      </c>
      <c r="AC209" s="16" t="s">
        <v>615</v>
      </c>
      <c r="AD209" s="16" t="s">
        <v>522</v>
      </c>
      <c r="AE209" s="16" t="s">
        <v>80</v>
      </c>
      <c r="AF209" s="16" t="s">
        <v>2302</v>
      </c>
      <c r="AG209" s="15" t="s">
        <v>485</v>
      </c>
    </row>
    <row r="210" spans="1:33" x14ac:dyDescent="0.5">
      <c r="A210" s="16" t="s">
        <v>1717</v>
      </c>
      <c r="B210" s="16" t="s">
        <v>1718</v>
      </c>
      <c r="C210" s="16" t="s">
        <v>1719</v>
      </c>
      <c r="D210" s="16">
        <v>3668290.8125</v>
      </c>
      <c r="E210" s="16">
        <v>2947956.75</v>
      </c>
      <c r="F210" s="16">
        <v>2087088.125</v>
      </c>
      <c r="G210" s="16">
        <v>16619760.75</v>
      </c>
      <c r="H210" s="16">
        <v>13053436.5</v>
      </c>
      <c r="I210" s="16">
        <v>18118387.5</v>
      </c>
      <c r="J210" s="16">
        <v>15219925.625</v>
      </c>
      <c r="K210" s="16">
        <v>14574944.375</v>
      </c>
      <c r="L210" s="16">
        <v>9529828.5</v>
      </c>
      <c r="M210" s="16">
        <v>2225</v>
      </c>
      <c r="N210" s="16">
        <v>242.8</v>
      </c>
      <c r="O210" s="16">
        <f>(I210-F210)*3.72</f>
        <v>59636433.675000004</v>
      </c>
      <c r="P210" s="16">
        <f>(G210-D210)*5.89</f>
        <v>76284157.93187499</v>
      </c>
      <c r="Q210" s="16">
        <f>(H210-F210)*1</f>
        <v>10966348.375</v>
      </c>
      <c r="R210" s="17">
        <f>MEDIAN(O210:Q210)</f>
        <v>59636433.675000004</v>
      </c>
      <c r="S210" s="16">
        <f>(K210-E210)*1.23</f>
        <v>14301194.778750001</v>
      </c>
      <c r="T210" s="16">
        <f>(L210-F210)*12.4</f>
        <v>92289980.650000006</v>
      </c>
      <c r="U210" s="16">
        <f>(J210-D210)*1</f>
        <v>11551634.8125</v>
      </c>
      <c r="V210" s="42">
        <f>MEDIAN(S210:U210)</f>
        <v>14301194.778750001</v>
      </c>
      <c r="W210" s="16">
        <f>LOG(R210,2)</f>
        <v>25.829690649645929</v>
      </c>
      <c r="X210" s="16">
        <f>LOG(V210,2)</f>
        <v>23.769632344737801</v>
      </c>
      <c r="Y210" s="3">
        <f>V210/R210</f>
        <v>0.23980633813026211</v>
      </c>
      <c r="Z210" s="3">
        <f>LOG(Y210,2)</f>
        <v>-2.0600583049081291</v>
      </c>
      <c r="AA210" s="3">
        <f>TTEST(O210:Q210,S210:U210,2,1)</f>
        <v>0.65484656137649244</v>
      </c>
      <c r="AB210" s="3">
        <f>-LOG(AA210)</f>
        <v>0.18386044864011003</v>
      </c>
      <c r="AC210" s="16" t="s">
        <v>92</v>
      </c>
      <c r="AD210" s="16" t="s">
        <v>72</v>
      </c>
      <c r="AE210" s="16" t="s">
        <v>240</v>
      </c>
      <c r="AF210" s="16" t="s">
        <v>1720</v>
      </c>
      <c r="AG210" s="15" t="s">
        <v>281</v>
      </c>
    </row>
    <row r="211" spans="1:33" x14ac:dyDescent="0.5">
      <c r="A211" s="16" t="s">
        <v>2471</v>
      </c>
      <c r="B211" s="16" t="s">
        <v>2472</v>
      </c>
      <c r="C211" s="16" t="s">
        <v>2473</v>
      </c>
      <c r="D211" s="16">
        <v>48708404.9375</v>
      </c>
      <c r="E211" s="16">
        <v>8872226.375</v>
      </c>
      <c r="F211" s="16">
        <v>17137196.3125</v>
      </c>
      <c r="G211" s="16">
        <v>16159587</v>
      </c>
      <c r="H211" s="16">
        <v>18645788.96875</v>
      </c>
      <c r="I211" s="16">
        <v>88470597.6875</v>
      </c>
      <c r="J211" s="16">
        <v>25349505.359375</v>
      </c>
      <c r="K211" s="16">
        <v>66427770.25</v>
      </c>
      <c r="L211" s="16">
        <v>9577872.375</v>
      </c>
      <c r="M211" s="16">
        <v>309</v>
      </c>
      <c r="N211" s="16">
        <v>34.4</v>
      </c>
      <c r="O211" s="16">
        <f>(I211-F211)*3.72</f>
        <v>265360253.11500001</v>
      </c>
      <c r="P211" s="16">
        <f>(G211-D211)*5.89</f>
        <v>-191712537.65187499</v>
      </c>
      <c r="Q211" s="16">
        <f>(H211-F211)*1</f>
        <v>1508592.65625</v>
      </c>
      <c r="R211" s="17">
        <f>MEDIAN(O211:Q211)</f>
        <v>1508592.65625</v>
      </c>
      <c r="S211" s="16">
        <f>(K211-E211)*1.23</f>
        <v>70793318.966250002</v>
      </c>
      <c r="T211" s="16">
        <f>(L211-F211)*12.4</f>
        <v>-93735616.825000003</v>
      </c>
      <c r="U211" s="16">
        <f>(J211-D211)*1</f>
        <v>-23358899.578125</v>
      </c>
      <c r="V211" s="42">
        <f>25000</f>
        <v>25000</v>
      </c>
      <c r="W211" s="16">
        <f>LOG(R211,2)</f>
        <v>20.524771877414501</v>
      </c>
      <c r="X211" s="16">
        <f>LOG(V211,2)</f>
        <v>14.609640474436812</v>
      </c>
      <c r="Y211" s="3">
        <f>V211/R211</f>
        <v>1.6571736509803786E-2</v>
      </c>
      <c r="Z211" s="3">
        <f>LOG(Y211,2)</f>
        <v>-5.9151314029776882</v>
      </c>
      <c r="AA211" s="3">
        <f>TTEST(O211:Q211,S211:U211,2,1)</f>
        <v>0.68017833996928856</v>
      </c>
      <c r="AB211" s="3">
        <f>-LOG(AA211)</f>
        <v>0.16737720213218937</v>
      </c>
      <c r="AC211" s="16" t="s">
        <v>92</v>
      </c>
      <c r="AD211" s="16" t="s">
        <v>206</v>
      </c>
      <c r="AE211" s="16" t="s">
        <v>240</v>
      </c>
      <c r="AF211" s="16" t="s">
        <v>2474</v>
      </c>
      <c r="AG211" s="15" t="s">
        <v>62</v>
      </c>
    </row>
    <row r="212" spans="1:33" x14ac:dyDescent="0.5">
      <c r="A212" s="16" t="s">
        <v>2853</v>
      </c>
      <c r="B212" s="16" t="s">
        <v>2854</v>
      </c>
      <c r="C212" s="16" t="s">
        <v>2855</v>
      </c>
      <c r="D212" s="16">
        <v>21231012.5</v>
      </c>
      <c r="E212" s="16">
        <v>9524786.375</v>
      </c>
      <c r="F212" s="16">
        <v>2082378.375</v>
      </c>
      <c r="G212" s="16">
        <v>3826268.75</v>
      </c>
      <c r="H212" s="16" t="s">
        <v>3040</v>
      </c>
      <c r="I212" s="16">
        <v>31369503.25</v>
      </c>
      <c r="J212" s="16">
        <v>12320408</v>
      </c>
      <c r="K212" s="16">
        <v>18381269.75</v>
      </c>
      <c r="L212" s="16">
        <v>9598676.25</v>
      </c>
      <c r="M212" s="16">
        <v>332</v>
      </c>
      <c r="N212" s="16">
        <v>36.700000000000003</v>
      </c>
      <c r="O212" s="16">
        <f>(I212-F212)*3.72</f>
        <v>108948104.53500001</v>
      </c>
      <c r="P212" s="16">
        <f>(G212-D212)*5.89</f>
        <v>-102513940.6875</v>
      </c>
      <c r="Q212" s="16" t="e">
        <f>(H212-F212)*1</f>
        <v>#VALUE!</v>
      </c>
      <c r="R212" s="17">
        <v>80000</v>
      </c>
      <c r="S212" s="16">
        <f>(K212-E212)*1.23</f>
        <v>10893474.55125</v>
      </c>
      <c r="T212" s="16">
        <f>(L212-F212)*12.4</f>
        <v>93202093.650000006</v>
      </c>
      <c r="U212" s="16">
        <f>(J212-D212)*1</f>
        <v>-8910604.5</v>
      </c>
      <c r="V212" s="42">
        <f>MEDIAN(S212:U212)</f>
        <v>10893474.55125</v>
      </c>
      <c r="W212" s="16">
        <f>LOG(R212,2)</f>
        <v>16.287712379549451</v>
      </c>
      <c r="X212" s="16">
        <f>LOG(V212,2)</f>
        <v>23.37696084951995</v>
      </c>
      <c r="Y212" s="3">
        <f>V212/R212</f>
        <v>136.16843189062499</v>
      </c>
      <c r="Z212" s="3">
        <f>LOG(Y212,2)</f>
        <v>7.0892484699705038</v>
      </c>
      <c r="AA212" s="3" t="e">
        <f>TTEST(O212:Q212,S212:U212,2,1)</f>
        <v>#VALUE!</v>
      </c>
      <c r="AB212" s="3" t="e">
        <f>-LOG(AA212)</f>
        <v>#VALUE!</v>
      </c>
      <c r="AC212" s="16" t="s">
        <v>49</v>
      </c>
      <c r="AD212" s="16" t="s">
        <v>118</v>
      </c>
      <c r="AE212" s="16" t="s">
        <v>51</v>
      </c>
      <c r="AF212" s="16" t="s">
        <v>2856</v>
      </c>
      <c r="AG212" s="15" t="s">
        <v>62</v>
      </c>
    </row>
    <row r="213" spans="1:33" x14ac:dyDescent="0.5">
      <c r="A213" s="16" t="s">
        <v>1943</v>
      </c>
      <c r="B213" s="16" t="s">
        <v>1944</v>
      </c>
      <c r="C213" s="16" t="s">
        <v>1945</v>
      </c>
      <c r="D213" s="16">
        <v>9437376.875</v>
      </c>
      <c r="E213" s="16">
        <v>4738701.1875</v>
      </c>
      <c r="F213" s="16">
        <v>4555664.5</v>
      </c>
      <c r="G213" s="16">
        <v>18882845.75</v>
      </c>
      <c r="H213" s="16">
        <v>20173784</v>
      </c>
      <c r="I213" s="16">
        <v>40421064</v>
      </c>
      <c r="J213" s="16">
        <v>18542554</v>
      </c>
      <c r="K213" s="16">
        <v>30935818</v>
      </c>
      <c r="L213" s="16">
        <v>9605118.8125</v>
      </c>
      <c r="M213" s="16">
        <v>784</v>
      </c>
      <c r="N213" s="16">
        <v>85.5</v>
      </c>
      <c r="O213" s="16">
        <f>(I213-F213)*3.72</f>
        <v>133419286.14</v>
      </c>
      <c r="P213" s="16">
        <f>(G213-D213)*5.89</f>
        <v>55633811.673749998</v>
      </c>
      <c r="Q213" s="16">
        <f>(H213-F213)*1</f>
        <v>15618119.5</v>
      </c>
      <c r="R213" s="17">
        <f>MEDIAN(O213:Q213)</f>
        <v>55633811.673749998</v>
      </c>
      <c r="S213" s="16">
        <f>(K213-E213)*1.23</f>
        <v>32222453.679375</v>
      </c>
      <c r="T213" s="16">
        <f>(L213-F213)*12.4</f>
        <v>62613233.475000001</v>
      </c>
      <c r="U213" s="16">
        <f>(J213-D213)*1</f>
        <v>9105177.125</v>
      </c>
      <c r="V213" s="42">
        <f>MEDIAN(S213:U213)</f>
        <v>32222453.679375</v>
      </c>
      <c r="W213" s="16">
        <f>LOG(R213,2)</f>
        <v>25.729458617446983</v>
      </c>
      <c r="X213" s="16">
        <f>LOG(V213,2)</f>
        <v>24.941563020958814</v>
      </c>
      <c r="Y213" s="3">
        <f>V213/R213</f>
        <v>0.57918831570152318</v>
      </c>
      <c r="Z213" s="3">
        <f>LOG(Y213,2)</f>
        <v>-0.78789559648816976</v>
      </c>
      <c r="AA213" s="3">
        <f>TTEST(O213:Q213,S213:U213,2,1)</f>
        <v>0.42785117742267853</v>
      </c>
      <c r="AB213" s="3">
        <f>-LOG(AA213)</f>
        <v>0.36870726851874891</v>
      </c>
      <c r="AC213" s="16" t="s">
        <v>649</v>
      </c>
      <c r="AD213" s="16" t="s">
        <v>118</v>
      </c>
      <c r="AE213" s="16" t="s">
        <v>240</v>
      </c>
      <c r="AF213" s="16" t="s">
        <v>1946</v>
      </c>
      <c r="AG213" s="15" t="s">
        <v>62</v>
      </c>
    </row>
    <row r="214" spans="1:33" x14ac:dyDescent="0.5">
      <c r="A214" s="16" t="s">
        <v>217</v>
      </c>
      <c r="B214" s="16" t="s">
        <v>218</v>
      </c>
      <c r="C214" s="16" t="s">
        <v>219</v>
      </c>
      <c r="D214" s="16">
        <v>11024891.9375</v>
      </c>
      <c r="E214" s="16">
        <v>3703197.71875</v>
      </c>
      <c r="F214" s="16">
        <v>5326060.0625</v>
      </c>
      <c r="G214" s="16">
        <v>12741653.875</v>
      </c>
      <c r="H214" s="16">
        <v>13222105</v>
      </c>
      <c r="I214" s="16">
        <v>28235243.375</v>
      </c>
      <c r="J214" s="16">
        <v>13467015.5</v>
      </c>
      <c r="K214" s="16">
        <v>16328314.5</v>
      </c>
      <c r="L214" s="16">
        <v>9835916.75</v>
      </c>
      <c r="M214" s="16">
        <v>346</v>
      </c>
      <c r="N214" s="16">
        <v>38.700000000000003</v>
      </c>
      <c r="O214" s="16">
        <f>(I214-F214)*3.72</f>
        <v>85222161.922499999</v>
      </c>
      <c r="P214" s="16">
        <f>(G214-D214)*5.89</f>
        <v>10111727.811874999</v>
      </c>
      <c r="Q214" s="16">
        <f>(H214-F214)*1</f>
        <v>7896044.9375</v>
      </c>
      <c r="R214" s="17">
        <f>MEDIAN(O214:Q214)</f>
        <v>10111727.811874999</v>
      </c>
      <c r="S214" s="16">
        <f>(K214-E214)*1.23</f>
        <v>15528893.6409375</v>
      </c>
      <c r="T214" s="16">
        <f>(L214-F214)*12.4</f>
        <v>55922222.925000004</v>
      </c>
      <c r="U214" s="16">
        <f>(J214-D214)*1</f>
        <v>2442123.5625</v>
      </c>
      <c r="V214" s="42">
        <f>MEDIAN(S214:U214)</f>
        <v>15528893.6409375</v>
      </c>
      <c r="W214" s="16">
        <f>LOG(R214,2)</f>
        <v>23.269526198806041</v>
      </c>
      <c r="X214" s="16">
        <f>LOG(V214,2)</f>
        <v>23.888451712507894</v>
      </c>
      <c r="Y214" s="3">
        <f>V214/R214</f>
        <v>1.5357309779146444</v>
      </c>
      <c r="Z214" s="3">
        <f>LOG(Y214,2)</f>
        <v>0.61892551370185434</v>
      </c>
      <c r="AA214" s="3">
        <f>TTEST(O214:Q214,S214:U214,2,1)</f>
        <v>0.79734755216856457</v>
      </c>
      <c r="AB214" s="3">
        <f>-LOG(AA214)</f>
        <v>9.835233470435123E-2</v>
      </c>
      <c r="AC214" s="16" t="s">
        <v>220</v>
      </c>
      <c r="AD214" s="16" t="s">
        <v>221</v>
      </c>
      <c r="AE214" s="16" t="s">
        <v>222</v>
      </c>
      <c r="AF214" s="16" t="s">
        <v>223</v>
      </c>
      <c r="AG214" s="15" t="s">
        <v>158</v>
      </c>
    </row>
    <row r="215" spans="1:33" x14ac:dyDescent="0.5">
      <c r="A215" s="16" t="s">
        <v>2728</v>
      </c>
      <c r="B215" s="16" t="s">
        <v>2729</v>
      </c>
      <c r="C215" s="16" t="s">
        <v>2730</v>
      </c>
      <c r="D215" s="16">
        <v>14815556.5</v>
      </c>
      <c r="E215" s="16">
        <v>8207610.625</v>
      </c>
      <c r="F215" s="16">
        <v>12572353.5</v>
      </c>
      <c r="G215" s="16">
        <v>13649010</v>
      </c>
      <c r="H215" s="16">
        <v>11191122</v>
      </c>
      <c r="I215" s="16">
        <v>18766358</v>
      </c>
      <c r="J215" s="16">
        <v>17935160.5</v>
      </c>
      <c r="K215" s="16">
        <v>16263856</v>
      </c>
      <c r="L215" s="16">
        <v>9985290.75</v>
      </c>
      <c r="M215" s="16">
        <v>815</v>
      </c>
      <c r="N215" s="16">
        <v>92.1</v>
      </c>
      <c r="O215" s="16">
        <f>(I215-F215)*3.72</f>
        <v>23041696.740000002</v>
      </c>
      <c r="P215" s="16">
        <f>(G215-D215)*5.89</f>
        <v>-6870958.8849999998</v>
      </c>
      <c r="Q215" s="16">
        <f>(H215-F215)*1</f>
        <v>-1381231.5</v>
      </c>
      <c r="R215" s="17">
        <v>80000</v>
      </c>
      <c r="S215" s="16">
        <f>(K215-E215)*1.23</f>
        <v>9909181.8112499993</v>
      </c>
      <c r="T215" s="16">
        <f>(L215-F215)*12.4</f>
        <v>-32079578.100000001</v>
      </c>
      <c r="U215" s="16">
        <f>(J215-D215)*1</f>
        <v>3119604</v>
      </c>
      <c r="V215" s="42">
        <f>MEDIAN(S215:U215)</f>
        <v>3119604</v>
      </c>
      <c r="W215" s="16">
        <f>LOG(R215,2)</f>
        <v>16.287712379549451</v>
      </c>
      <c r="X215" s="16">
        <f>LOG(V215,2)</f>
        <v>21.572931475496539</v>
      </c>
      <c r="Y215" s="3">
        <f>V215/R215</f>
        <v>38.995049999999999</v>
      </c>
      <c r="Z215" s="3">
        <f>LOG(Y215,2)</f>
        <v>5.2852190959470899</v>
      </c>
      <c r="AA215" s="3">
        <f>TTEST(O215:Q215,S215:U215,2,1)</f>
        <v>0.32109771504176898</v>
      </c>
      <c r="AB215" s="3">
        <f>-LOG(AA215)</f>
        <v>0.49336278489840535</v>
      </c>
      <c r="AC215" s="16" t="s">
        <v>131</v>
      </c>
      <c r="AD215" s="16" t="s">
        <v>42</v>
      </c>
      <c r="AE215" s="16" t="s">
        <v>60</v>
      </c>
      <c r="AF215" s="16" t="s">
        <v>405</v>
      </c>
      <c r="AG215" s="15" t="s">
        <v>45</v>
      </c>
    </row>
    <row r="216" spans="1:33" x14ac:dyDescent="0.5">
      <c r="A216" s="16" t="s">
        <v>1782</v>
      </c>
      <c r="B216" s="16" t="s">
        <v>1783</v>
      </c>
      <c r="C216" s="16" t="s">
        <v>1784</v>
      </c>
      <c r="D216" s="16">
        <v>4002506.4375</v>
      </c>
      <c r="E216" s="16">
        <v>9049108.75</v>
      </c>
      <c r="F216" s="16">
        <v>1935144.375</v>
      </c>
      <c r="G216" s="16">
        <v>21892020.375</v>
      </c>
      <c r="H216" s="16">
        <v>8681628.4375</v>
      </c>
      <c r="I216" s="16">
        <v>12174236.75</v>
      </c>
      <c r="J216" s="16">
        <v>12383021.9375</v>
      </c>
      <c r="K216" s="16">
        <v>9046624</v>
      </c>
      <c r="L216" s="16">
        <v>10055967.75</v>
      </c>
      <c r="M216" s="16">
        <v>835</v>
      </c>
      <c r="N216" s="16">
        <v>88.5</v>
      </c>
      <c r="O216" s="16">
        <f>(I216-F216)*3.72</f>
        <v>38089423.635000005</v>
      </c>
      <c r="P216" s="16">
        <f>(G216-D216)*5.89</f>
        <v>105369237.09187499</v>
      </c>
      <c r="Q216" s="16">
        <f>(H216-F216)*1</f>
        <v>6746484.0625</v>
      </c>
      <c r="R216" s="17">
        <f>MEDIAN(O216:Q216)</f>
        <v>38089423.635000005</v>
      </c>
      <c r="S216" s="16">
        <f>(K216-E216)*1.23</f>
        <v>-3056.2424999999998</v>
      </c>
      <c r="T216" s="16">
        <f>(L216-F216)*12.4</f>
        <v>100698209.85000001</v>
      </c>
      <c r="U216" s="16">
        <f>(J216-D216)*1</f>
        <v>8380515.5</v>
      </c>
      <c r="V216" s="42">
        <f>MEDIAN(S216:U216)</f>
        <v>8380515.5</v>
      </c>
      <c r="W216" s="16">
        <f>LOG(R216,2)</f>
        <v>25.182887121574108</v>
      </c>
      <c r="X216" s="16">
        <f>LOG(V216,2)</f>
        <v>22.998607558644945</v>
      </c>
      <c r="Y216" s="3">
        <f>V216/R216</f>
        <v>0.22002211375808861</v>
      </c>
      <c r="Z216" s="3">
        <f>LOG(Y216,2)</f>
        <v>-2.1842795629291616</v>
      </c>
      <c r="AA216" s="3">
        <f>TTEST(O216:Q216,S216:U216,2,1)</f>
        <v>0.38181398675058675</v>
      </c>
      <c r="AB216" s="3">
        <f>-LOG(AA216)</f>
        <v>0.41814816641553437</v>
      </c>
      <c r="AC216" s="16" t="s">
        <v>1785</v>
      </c>
      <c r="AD216" s="16" t="s">
        <v>311</v>
      </c>
      <c r="AE216" s="16" t="s">
        <v>73</v>
      </c>
      <c r="AF216" s="16" t="s">
        <v>1786</v>
      </c>
      <c r="AG216" s="15" t="s">
        <v>45</v>
      </c>
    </row>
    <row r="217" spans="1:33" x14ac:dyDescent="0.5">
      <c r="A217" s="16" t="s">
        <v>2034</v>
      </c>
      <c r="B217" s="16" t="s">
        <v>2035</v>
      </c>
      <c r="C217" s="16" t="s">
        <v>2036</v>
      </c>
      <c r="D217" s="16">
        <v>6331906</v>
      </c>
      <c r="E217" s="16">
        <v>2515681.25</v>
      </c>
      <c r="F217" s="16">
        <v>5341324.5</v>
      </c>
      <c r="G217" s="16">
        <v>15662381</v>
      </c>
      <c r="H217" s="16">
        <v>9199286</v>
      </c>
      <c r="I217" s="16">
        <v>15591896.5</v>
      </c>
      <c r="J217" s="16">
        <v>12654891</v>
      </c>
      <c r="K217" s="16">
        <v>5963802</v>
      </c>
      <c r="L217" s="16">
        <v>10118000.5</v>
      </c>
      <c r="M217" s="16">
        <v>127</v>
      </c>
      <c r="N217" s="16">
        <v>14.4</v>
      </c>
      <c r="O217" s="16">
        <f>(I217-F217)*3.72</f>
        <v>38132127.840000004</v>
      </c>
      <c r="P217" s="16">
        <f>(G217-D217)*5.89</f>
        <v>54956497.75</v>
      </c>
      <c r="Q217" s="16">
        <f>(H217-F217)*1</f>
        <v>3857961.5</v>
      </c>
      <c r="R217" s="17">
        <f>MEDIAN(O217:Q217)</f>
        <v>38132127.840000004</v>
      </c>
      <c r="S217" s="16">
        <f>(K217-E217)*1.23</f>
        <v>4241188.5225</v>
      </c>
      <c r="T217" s="16">
        <f>(L217-F217)*12.4</f>
        <v>59230782.399999999</v>
      </c>
      <c r="U217" s="16">
        <f>(J217-D217)*1</f>
        <v>6322985</v>
      </c>
      <c r="V217" s="42">
        <f>MEDIAN(S217:U217)</f>
        <v>6322985</v>
      </c>
      <c r="W217" s="16">
        <f>LOG(R217,2)</f>
        <v>25.184503702450055</v>
      </c>
      <c r="X217" s="16">
        <f>LOG(V217,2)</f>
        <v>22.592174366338647</v>
      </c>
      <c r="Y217" s="3">
        <f>V217/R217</f>
        <v>0.16581778563553665</v>
      </c>
      <c r="Z217" s="3">
        <f>LOG(Y217,2)</f>
        <v>-2.5923293361114097</v>
      </c>
      <c r="AA217" s="3">
        <f>TTEST(O217:Q217,S217:U217,2,1)</f>
        <v>0.5422829396120703</v>
      </c>
      <c r="AB217" s="3">
        <f>-LOG(AA217)</f>
        <v>0.26577405838749191</v>
      </c>
      <c r="AC217" s="16" t="s">
        <v>1623</v>
      </c>
      <c r="AD217" s="16" t="s">
        <v>311</v>
      </c>
      <c r="AE217" s="16" t="s">
        <v>60</v>
      </c>
      <c r="AF217" s="16" t="s">
        <v>44</v>
      </c>
      <c r="AG217" s="15" t="s">
        <v>45</v>
      </c>
    </row>
    <row r="218" spans="1:33" x14ac:dyDescent="0.5">
      <c r="A218" s="16" t="s">
        <v>2031</v>
      </c>
      <c r="B218" s="16" t="s">
        <v>2032</v>
      </c>
      <c r="C218" s="16" t="s">
        <v>2033</v>
      </c>
      <c r="D218" s="16">
        <v>7766352.75</v>
      </c>
      <c r="E218" s="16">
        <v>5045178.875</v>
      </c>
      <c r="F218" s="16">
        <v>7541922.5</v>
      </c>
      <c r="G218" s="16">
        <v>24521922.5</v>
      </c>
      <c r="H218" s="16">
        <v>15660783.5</v>
      </c>
      <c r="I218" s="16">
        <v>21137152</v>
      </c>
      <c r="J218" s="16">
        <v>16261550</v>
      </c>
      <c r="K218" s="16">
        <v>10632992</v>
      </c>
      <c r="L218" s="16">
        <v>10181039.25</v>
      </c>
      <c r="M218" s="16">
        <v>763</v>
      </c>
      <c r="N218" s="16">
        <v>82.9</v>
      </c>
      <c r="O218" s="16">
        <f>(I218-F218)*3.72</f>
        <v>50574253.740000002</v>
      </c>
      <c r="P218" s="16">
        <f>(G218-D218)*5.89</f>
        <v>98690305.827500001</v>
      </c>
      <c r="Q218" s="16">
        <f>(H218-F218)*1</f>
        <v>8118861</v>
      </c>
      <c r="R218" s="17">
        <f>MEDIAN(O218:Q218)</f>
        <v>50574253.740000002</v>
      </c>
      <c r="S218" s="16">
        <f>(K218-E218)*1.23</f>
        <v>6873010.1437499998</v>
      </c>
      <c r="T218" s="16">
        <f>(L218-F218)*12.4</f>
        <v>32725047.699999999</v>
      </c>
      <c r="U218" s="16">
        <f>(J218-D218)*1</f>
        <v>8495197.25</v>
      </c>
      <c r="V218" s="42">
        <f>MEDIAN(S218:U218)</f>
        <v>8495197.25</v>
      </c>
      <c r="W218" s="16">
        <f>LOG(R218,2)</f>
        <v>25.591899791134601</v>
      </c>
      <c r="X218" s="16">
        <f>LOG(V218,2)</f>
        <v>23.018216015061281</v>
      </c>
      <c r="Y218" s="3">
        <f>V218/R218</f>
        <v>0.16797474251767378</v>
      </c>
      <c r="Z218" s="3">
        <f>LOG(Y218,2)</f>
        <v>-2.573683776073322</v>
      </c>
      <c r="AA218" s="3">
        <f>TTEST(O218:Q218,S218:U218,2,1)</f>
        <v>0.20258156523105908</v>
      </c>
      <c r="AB218" s="3">
        <f>-LOG(AA218)</f>
        <v>0.69340007764647138</v>
      </c>
      <c r="AC218" s="16" t="s">
        <v>649</v>
      </c>
      <c r="AD218" s="16" t="s">
        <v>355</v>
      </c>
      <c r="AE218" s="16" t="s">
        <v>51</v>
      </c>
      <c r="AF218" s="16" t="s">
        <v>453</v>
      </c>
      <c r="AG218" s="15" t="s">
        <v>54</v>
      </c>
    </row>
    <row r="219" spans="1:33" x14ac:dyDescent="0.5">
      <c r="A219" s="16" t="s">
        <v>2521</v>
      </c>
      <c r="B219" s="16" t="s">
        <v>2522</v>
      </c>
      <c r="C219" s="16" t="s">
        <v>2523</v>
      </c>
      <c r="D219" s="16">
        <v>11591874.625</v>
      </c>
      <c r="E219" s="16">
        <v>2241314.75</v>
      </c>
      <c r="F219" s="16">
        <v>2726733.75</v>
      </c>
      <c r="G219" s="16">
        <v>21203131.75</v>
      </c>
      <c r="H219" s="16">
        <v>20608385.5</v>
      </c>
      <c r="I219" s="16">
        <v>32775478.75</v>
      </c>
      <c r="J219" s="16">
        <v>26562985.875</v>
      </c>
      <c r="K219" s="16">
        <v>31965634.75</v>
      </c>
      <c r="L219" s="16">
        <v>10223911.125</v>
      </c>
      <c r="M219" s="16">
        <v>463</v>
      </c>
      <c r="N219" s="16">
        <v>51.1</v>
      </c>
      <c r="O219" s="16">
        <f>(I219-F219)*3.72</f>
        <v>111781331.40000001</v>
      </c>
      <c r="P219" s="16">
        <f>(G219-D219)*5.89</f>
        <v>56610304.466249995</v>
      </c>
      <c r="Q219" s="16">
        <f>(H219-F219)*1</f>
        <v>17881651.75</v>
      </c>
      <c r="R219" s="17">
        <f>MEDIAN(O219:Q219)</f>
        <v>56610304.466249995</v>
      </c>
      <c r="S219" s="16">
        <f>(K219-E219)*1.23</f>
        <v>36560913.600000001</v>
      </c>
      <c r="T219" s="16">
        <f>(L219-F219)*12.4</f>
        <v>92964999.450000003</v>
      </c>
      <c r="U219" s="16">
        <f>(J219-D219)*1</f>
        <v>14971111.25</v>
      </c>
      <c r="V219" s="42">
        <f>MEDIAN(S219:U219)</f>
        <v>36560913.600000001</v>
      </c>
      <c r="W219" s="16">
        <f>LOG(R219,2)</f>
        <v>25.754561347114432</v>
      </c>
      <c r="X219" s="16">
        <f>LOG(V219,2)</f>
        <v>25.12379878574869</v>
      </c>
      <c r="Y219" s="3">
        <f>V219/R219</f>
        <v>0.64583495787055756</v>
      </c>
      <c r="Z219" s="3">
        <f>LOG(Y219,2)</f>
        <v>-0.63076256136573994</v>
      </c>
      <c r="AA219" s="3">
        <f>TTEST(O219:Q219,S219:U219,2,1)</f>
        <v>0.71147406213194553</v>
      </c>
      <c r="AB219" s="3">
        <f>-LOG(AA219)</f>
        <v>0.14784092815636768</v>
      </c>
      <c r="AC219" s="16" t="s">
        <v>2111</v>
      </c>
      <c r="AD219" s="16" t="s">
        <v>1174</v>
      </c>
      <c r="AE219" s="16" t="s">
        <v>60</v>
      </c>
      <c r="AF219" s="16" t="s">
        <v>2524</v>
      </c>
      <c r="AG219" s="15" t="s">
        <v>45</v>
      </c>
    </row>
    <row r="220" spans="1:33" x14ac:dyDescent="0.5">
      <c r="A220" s="16" t="s">
        <v>1884</v>
      </c>
      <c r="B220" s="16" t="s">
        <v>1885</v>
      </c>
      <c r="C220" s="16" t="s">
        <v>1886</v>
      </c>
      <c r="D220" s="16">
        <v>6013363.734375</v>
      </c>
      <c r="E220" s="16">
        <v>537265.25</v>
      </c>
      <c r="F220" s="16">
        <v>282799.25</v>
      </c>
      <c r="G220" s="16">
        <v>19116578.4375</v>
      </c>
      <c r="H220" s="16">
        <v>20079713.25</v>
      </c>
      <c r="I220" s="16">
        <v>20657886</v>
      </c>
      <c r="J220" s="16">
        <v>21479751.3125</v>
      </c>
      <c r="K220" s="16">
        <v>13060454.875</v>
      </c>
      <c r="L220" s="16">
        <v>10474464.3125</v>
      </c>
      <c r="M220" s="16">
        <v>414</v>
      </c>
      <c r="N220" s="16">
        <v>44.7</v>
      </c>
      <c r="O220" s="16">
        <f>(I220-F220)*3.72</f>
        <v>75795322.710000008</v>
      </c>
      <c r="P220" s="16">
        <f>(G220-D220)*5.89</f>
        <v>77177934.601406246</v>
      </c>
      <c r="Q220" s="16">
        <f>(H220-F220)*1</f>
        <v>19796914</v>
      </c>
      <c r="R220" s="17">
        <f>MEDIAN(O220:Q220)</f>
        <v>75795322.710000008</v>
      </c>
      <c r="S220" s="16">
        <f>(K220-E220)*1.23</f>
        <v>15403523.23875</v>
      </c>
      <c r="T220" s="16">
        <f>(L220-F220)*12.4</f>
        <v>126376646.77500001</v>
      </c>
      <c r="U220" s="16">
        <f>(J220-D220)*1</f>
        <v>15466387.578125</v>
      </c>
      <c r="V220" s="42">
        <f>MEDIAN(S220:U220)</f>
        <v>15466387.578125</v>
      </c>
      <c r="W220" s="16">
        <f>LOG(R220,2)</f>
        <v>26.175605487393018</v>
      </c>
      <c r="X220" s="16">
        <f>LOG(V220,2)</f>
        <v>23.882632935872035</v>
      </c>
      <c r="Y220" s="3">
        <f>V220/R220</f>
        <v>0.2040546438109492</v>
      </c>
      <c r="Z220" s="3">
        <f>LOG(Y220,2)</f>
        <v>-2.2929725515209842</v>
      </c>
      <c r="AA220" s="3">
        <f>TTEST(O220:Q220,S220:U220,2,1)</f>
        <v>0.88511835020324403</v>
      </c>
      <c r="AB220" s="3">
        <f>-LOG(AA220)</f>
        <v>5.2998655399633873E-2</v>
      </c>
      <c r="AC220" s="16" t="s">
        <v>131</v>
      </c>
      <c r="AD220" s="16" t="s">
        <v>311</v>
      </c>
      <c r="AE220" s="16" t="s">
        <v>60</v>
      </c>
      <c r="AF220" s="16" t="s">
        <v>44</v>
      </c>
      <c r="AG220" s="15" t="s">
        <v>290</v>
      </c>
    </row>
    <row r="221" spans="1:33" x14ac:dyDescent="0.5">
      <c r="A221" s="16" t="s">
        <v>2384</v>
      </c>
      <c r="B221" s="16" t="s">
        <v>2385</v>
      </c>
      <c r="C221" s="16" t="s">
        <v>2386</v>
      </c>
      <c r="D221" s="16">
        <v>20560586.625</v>
      </c>
      <c r="E221" s="16">
        <v>10653064</v>
      </c>
      <c r="F221" s="16">
        <v>19049527</v>
      </c>
      <c r="G221" s="16">
        <v>53654762.625</v>
      </c>
      <c r="H221" s="16">
        <v>38694348.5</v>
      </c>
      <c r="I221" s="16">
        <v>81356981</v>
      </c>
      <c r="J221" s="16">
        <v>29598587.25</v>
      </c>
      <c r="K221" s="16">
        <v>40171507.5</v>
      </c>
      <c r="L221" s="16">
        <v>10712180.875</v>
      </c>
      <c r="M221" s="16">
        <v>418</v>
      </c>
      <c r="N221" s="16">
        <v>47.3</v>
      </c>
      <c r="O221" s="16">
        <f>(I221-F221)*3.72</f>
        <v>231783728.88000003</v>
      </c>
      <c r="P221" s="16">
        <f>(G221-D221)*5.89</f>
        <v>194924696.63999999</v>
      </c>
      <c r="Q221" s="16">
        <f>(H221-F221)*1</f>
        <v>19644821.5</v>
      </c>
      <c r="R221" s="17">
        <f>MEDIAN(O221:Q221)</f>
        <v>194924696.63999999</v>
      </c>
      <c r="S221" s="16">
        <f>(K221-E221)*1.23</f>
        <v>36307685.505000003</v>
      </c>
      <c r="T221" s="16">
        <f>(L221-F221)*12.4</f>
        <v>-103383091.95</v>
      </c>
      <c r="U221" s="16">
        <f>(J221-D221)*1</f>
        <v>9038000.625</v>
      </c>
      <c r="V221" s="42">
        <f>MEDIAN(S221:U221)</f>
        <v>9038000.625</v>
      </c>
      <c r="W221" s="16">
        <f>LOG(R221,2)</f>
        <v>27.538341648375287</v>
      </c>
      <c r="X221" s="16">
        <f>LOG(V221,2)</f>
        <v>23.107572226099009</v>
      </c>
      <c r="Y221" s="3">
        <f>V221/R221</f>
        <v>4.6366626603975107E-2</v>
      </c>
      <c r="Z221" s="3">
        <f>LOG(Y221,2)</f>
        <v>-4.4307694222762768</v>
      </c>
      <c r="AA221" s="3">
        <f>TTEST(O221:Q221,S221:U221,2,1)</f>
        <v>0.18384327067484474</v>
      </c>
      <c r="AB221" s="3">
        <f>-LOG(AA221)</f>
        <v>0.73555226224476999</v>
      </c>
      <c r="AC221" s="16" t="s">
        <v>2387</v>
      </c>
      <c r="AD221" s="16" t="s">
        <v>380</v>
      </c>
      <c r="AE221" s="16" t="s">
        <v>80</v>
      </c>
      <c r="AF221" s="16" t="s">
        <v>2336</v>
      </c>
      <c r="AG221" s="15" t="s">
        <v>485</v>
      </c>
    </row>
    <row r="222" spans="1:33" x14ac:dyDescent="0.5">
      <c r="A222" s="16" t="s">
        <v>1092</v>
      </c>
      <c r="B222" s="16" t="s">
        <v>1093</v>
      </c>
      <c r="C222" s="16" t="s">
        <v>1094</v>
      </c>
      <c r="D222" s="16">
        <v>11314237</v>
      </c>
      <c r="E222" s="16">
        <v>6486796.875</v>
      </c>
      <c r="F222" s="16">
        <v>13154890.125</v>
      </c>
      <c r="G222" s="16">
        <v>22595934</v>
      </c>
      <c r="H222" s="16">
        <v>16903960.5</v>
      </c>
      <c r="I222" s="16">
        <v>14654887.5</v>
      </c>
      <c r="J222" s="16">
        <v>24680325</v>
      </c>
      <c r="K222" s="16">
        <v>10574785</v>
      </c>
      <c r="L222" s="16">
        <v>10887357.5</v>
      </c>
      <c r="M222" s="16">
        <v>998</v>
      </c>
      <c r="N222" s="16">
        <v>112.3</v>
      </c>
      <c r="O222" s="16">
        <f>(I222-F222)*3.72</f>
        <v>5579990.2350000003</v>
      </c>
      <c r="P222" s="16">
        <f>(G222-D222)*5.89</f>
        <v>66449195.329999998</v>
      </c>
      <c r="Q222" s="16">
        <f>(H222-F222)*1</f>
        <v>3749070.375</v>
      </c>
      <c r="R222" s="17">
        <f>MEDIAN(O222:Q222)</f>
        <v>5579990.2350000003</v>
      </c>
      <c r="S222" s="16">
        <f>(K222-E222)*1.23</f>
        <v>5028225.3937499998</v>
      </c>
      <c r="T222" s="16">
        <f>(L222-F222)*12.4</f>
        <v>-28117404.550000001</v>
      </c>
      <c r="U222" s="16">
        <f>(J222-D222)*1</f>
        <v>13366088</v>
      </c>
      <c r="V222" s="42">
        <f>MEDIAN(S222:U222)</f>
        <v>5028225.3937499998</v>
      </c>
      <c r="W222" s="16">
        <f>LOG(R222,2)</f>
        <v>22.411831166660107</v>
      </c>
      <c r="X222" s="16">
        <f>LOG(V222,2)</f>
        <v>22.261617890354906</v>
      </c>
      <c r="Y222" s="3">
        <f>V222/R222</f>
        <v>0.90111723891753359</v>
      </c>
      <c r="Z222" s="3">
        <f>LOG(Y222,2)</f>
        <v>-0.15021327630520126</v>
      </c>
      <c r="AA222" s="3">
        <f>TTEST(O222:Q222,S222:U222,2,1)</f>
        <v>0.48068241172928095</v>
      </c>
      <c r="AB222" s="3">
        <f>-LOG(AA222)</f>
        <v>0.31814176850722736</v>
      </c>
      <c r="AC222" s="16" t="s">
        <v>41</v>
      </c>
      <c r="AD222" s="16" t="s">
        <v>311</v>
      </c>
      <c r="AE222" s="16" t="s">
        <v>60</v>
      </c>
      <c r="AF222" s="16" t="s">
        <v>44</v>
      </c>
      <c r="AG222" s="15" t="s">
        <v>281</v>
      </c>
    </row>
    <row r="223" spans="1:33" x14ac:dyDescent="0.5">
      <c r="A223" s="16" t="s">
        <v>697</v>
      </c>
      <c r="B223" s="16" t="s">
        <v>698</v>
      </c>
      <c r="C223" s="16" t="s">
        <v>699</v>
      </c>
      <c r="D223" s="16">
        <v>2655439</v>
      </c>
      <c r="E223" s="16">
        <v>3554270.5625</v>
      </c>
      <c r="F223" s="16">
        <v>2506072</v>
      </c>
      <c r="G223" s="16">
        <v>16746864.125</v>
      </c>
      <c r="H223" s="16">
        <v>17062512.5</v>
      </c>
      <c r="I223" s="16">
        <v>15176273.875</v>
      </c>
      <c r="J223" s="16">
        <v>7890446</v>
      </c>
      <c r="K223" s="16">
        <v>15832381.75</v>
      </c>
      <c r="L223" s="16">
        <v>10952020.75</v>
      </c>
      <c r="M223" s="16">
        <v>216</v>
      </c>
      <c r="N223" s="16">
        <v>23.5</v>
      </c>
      <c r="O223" s="16">
        <f>(I223-F223)*3.72</f>
        <v>47133150.975000001</v>
      </c>
      <c r="P223" s="16">
        <f>(G223-D223)*5.89</f>
        <v>82998493.986249998</v>
      </c>
      <c r="Q223" s="16">
        <f>(H223-F223)*1</f>
        <v>14556440.5</v>
      </c>
      <c r="R223" s="17">
        <f>MEDIAN(O223:Q223)</f>
        <v>47133150.975000001</v>
      </c>
      <c r="S223" s="16">
        <f>(K223-E223)*1.23</f>
        <v>15102076.760624999</v>
      </c>
      <c r="T223" s="16">
        <f>(L223-F223)*12.4</f>
        <v>104729764.5</v>
      </c>
      <c r="U223" s="16">
        <f>(J223-D223)*1</f>
        <v>5235007</v>
      </c>
      <c r="V223" s="42">
        <f>MEDIAN(S223:U223)</f>
        <v>15102076.760624999</v>
      </c>
      <c r="W223" s="16">
        <f>LOG(R223,2)</f>
        <v>25.490238796743466</v>
      </c>
      <c r="X223" s="16">
        <f>LOG(V223,2)</f>
        <v>23.848243619473077</v>
      </c>
      <c r="Y223" s="3">
        <f>V223/R223</f>
        <v>0.32041305213469229</v>
      </c>
      <c r="Z223" s="3">
        <f>LOG(Y223,2)</f>
        <v>-1.6419951772703896</v>
      </c>
      <c r="AA223" s="3">
        <f>TTEST(O223:Q223,S223:U223,2,1)</f>
        <v>0.71546628457742756</v>
      </c>
      <c r="AB223" s="3">
        <f>-LOG(AA223)</f>
        <v>0.14541082698732913</v>
      </c>
      <c r="AC223" s="16" t="s">
        <v>205</v>
      </c>
      <c r="AD223" s="16" t="s">
        <v>325</v>
      </c>
      <c r="AE223" s="16" t="s">
        <v>51</v>
      </c>
      <c r="AF223" s="16" t="s">
        <v>700</v>
      </c>
      <c r="AG223" s="15" t="s">
        <v>82</v>
      </c>
    </row>
    <row r="224" spans="1:33" x14ac:dyDescent="0.5">
      <c r="A224" s="16" t="s">
        <v>2082</v>
      </c>
      <c r="B224" s="16" t="s">
        <v>2083</v>
      </c>
      <c r="C224" s="16" t="s">
        <v>2084</v>
      </c>
      <c r="D224" s="16">
        <v>10123891.25</v>
      </c>
      <c r="E224" s="16">
        <v>4039558.5</v>
      </c>
      <c r="F224" s="16">
        <v>10342120.625</v>
      </c>
      <c r="G224" s="16">
        <v>33698713</v>
      </c>
      <c r="H224" s="16">
        <v>30501982.25</v>
      </c>
      <c r="I224" s="16">
        <v>51665604.5</v>
      </c>
      <c r="J224" s="16">
        <v>32733713.59375</v>
      </c>
      <c r="K224" s="16">
        <v>42156268.5</v>
      </c>
      <c r="L224" s="16">
        <v>10963501.75</v>
      </c>
      <c r="M224" s="16">
        <v>207</v>
      </c>
      <c r="N224" s="16">
        <v>23.5</v>
      </c>
      <c r="O224" s="16">
        <f>(I224-F224)*3.72</f>
        <v>153723360.01500002</v>
      </c>
      <c r="P224" s="16">
        <f>(G224-D224)*5.89</f>
        <v>138855700.10749999</v>
      </c>
      <c r="Q224" s="16">
        <f>(H224-F224)*1</f>
        <v>20159861.625</v>
      </c>
      <c r="R224" s="17">
        <f>MEDIAN(O224:Q224)</f>
        <v>138855700.10749999</v>
      </c>
      <c r="S224" s="16">
        <f>(K224-E224)*1.23</f>
        <v>46883553.299999997</v>
      </c>
      <c r="T224" s="16">
        <f>(L224-F224)*12.4</f>
        <v>7705125.9500000002</v>
      </c>
      <c r="U224" s="16">
        <f>(J224-D224)*1</f>
        <v>22609822.34375</v>
      </c>
      <c r="V224" s="42">
        <f>MEDIAN(S224:U224)</f>
        <v>22609822.34375</v>
      </c>
      <c r="W224" s="16">
        <f>LOG(R224,2)</f>
        <v>27.049011160944389</v>
      </c>
      <c r="X224" s="16">
        <f>LOG(V224,2)</f>
        <v>24.430446320396609</v>
      </c>
      <c r="Y224" s="3">
        <f>V224/R224</f>
        <v>0.16282963051747834</v>
      </c>
      <c r="Z224" s="3">
        <f>LOG(Y224,2)</f>
        <v>-2.6185648405477813</v>
      </c>
      <c r="AA224" s="3">
        <f>TTEST(O224:Q224,S224:U224,2,1)</f>
        <v>0.19617640646540879</v>
      </c>
      <c r="AB224" s="3">
        <f>-LOG(AA224)</f>
        <v>0.70735322508051945</v>
      </c>
      <c r="AC224" s="16" t="s">
        <v>1599</v>
      </c>
      <c r="AD224" s="16" t="s">
        <v>2085</v>
      </c>
      <c r="AE224" s="16" t="s">
        <v>51</v>
      </c>
      <c r="AF224" s="16" t="s">
        <v>2086</v>
      </c>
      <c r="AG224" s="15" t="s">
        <v>82</v>
      </c>
    </row>
    <row r="225" spans="1:33" x14ac:dyDescent="0.5">
      <c r="A225" s="16" t="s">
        <v>2205</v>
      </c>
      <c r="B225" s="16" t="s">
        <v>2206</v>
      </c>
      <c r="C225" s="16" t="s">
        <v>2207</v>
      </c>
      <c r="D225" s="16">
        <v>11053468.5625</v>
      </c>
      <c r="E225" s="16">
        <v>8727389.0625</v>
      </c>
      <c r="F225" s="16">
        <v>6158126.25</v>
      </c>
      <c r="G225" s="16">
        <v>76278274.3125</v>
      </c>
      <c r="H225" s="16">
        <v>46439873.25</v>
      </c>
      <c r="I225" s="16">
        <v>9693714.75</v>
      </c>
      <c r="J225" s="16">
        <v>36212603.25</v>
      </c>
      <c r="K225" s="16">
        <v>13817740.5</v>
      </c>
      <c r="L225" s="16">
        <v>11039828.8125</v>
      </c>
      <c r="M225" s="16">
        <v>306</v>
      </c>
      <c r="N225" s="16">
        <v>32.4</v>
      </c>
      <c r="O225" s="16">
        <f>(I225-F225)*3.72</f>
        <v>13152389.220000001</v>
      </c>
      <c r="P225" s="16">
        <f>(G225-D225)*5.89</f>
        <v>384174105.86750001</v>
      </c>
      <c r="Q225" s="16">
        <f>(H225-F225)*1</f>
        <v>40281747</v>
      </c>
      <c r="R225" s="17">
        <f>MEDIAN(O225:Q225)</f>
        <v>40281747</v>
      </c>
      <c r="S225" s="16">
        <f>(K225-E225)*1.23</f>
        <v>6261132.2681249995</v>
      </c>
      <c r="T225" s="16">
        <f>(L225-F225)*12.4</f>
        <v>60533111.774999999</v>
      </c>
      <c r="U225" s="16">
        <f>(J225-D225)*1</f>
        <v>25159134.6875</v>
      </c>
      <c r="V225" s="42">
        <f>MEDIAN(S225:U225)</f>
        <v>25159134.6875</v>
      </c>
      <c r="W225" s="16">
        <f>LOG(R225,2)</f>
        <v>25.263622917903348</v>
      </c>
      <c r="X225" s="16">
        <f>LOG(V225,2)</f>
        <v>24.584578967846845</v>
      </c>
      <c r="Y225" s="3">
        <f>V225/R225</f>
        <v>0.62457903544997684</v>
      </c>
      <c r="Z225" s="3">
        <f>LOG(Y225,2)</f>
        <v>-0.67904395005650164</v>
      </c>
      <c r="AA225" s="3">
        <f>TTEST(O225:Q225,S225:U225,2,1)</f>
        <v>0.38419004172179017</v>
      </c>
      <c r="AB225" s="3">
        <f>-LOG(AA225)</f>
        <v>0.41545389632316809</v>
      </c>
      <c r="AC225" s="16" t="s">
        <v>41</v>
      </c>
      <c r="AD225" s="16" t="s">
        <v>42</v>
      </c>
      <c r="AE225" s="16" t="s">
        <v>51</v>
      </c>
      <c r="AF225" s="16" t="s">
        <v>44</v>
      </c>
      <c r="AG225" s="15" t="s">
        <v>45</v>
      </c>
    </row>
    <row r="226" spans="1:33" x14ac:dyDescent="0.5">
      <c r="A226" s="16" t="s">
        <v>776</v>
      </c>
      <c r="B226" s="16" t="s">
        <v>777</v>
      </c>
      <c r="C226" s="16" t="s">
        <v>778</v>
      </c>
      <c r="D226" s="16">
        <v>18426334.5</v>
      </c>
      <c r="E226" s="16">
        <v>1954976.6875</v>
      </c>
      <c r="F226" s="16">
        <v>2442929.5</v>
      </c>
      <c r="G226" s="16">
        <v>12853742</v>
      </c>
      <c r="H226" s="16">
        <v>5810152.5</v>
      </c>
      <c r="I226" s="16">
        <v>25204272</v>
      </c>
      <c r="J226" s="16">
        <v>23863914.5</v>
      </c>
      <c r="K226" s="16">
        <v>11753194</v>
      </c>
      <c r="L226" s="16">
        <v>11152418</v>
      </c>
      <c r="M226" s="16">
        <v>225</v>
      </c>
      <c r="N226" s="16">
        <v>24.7</v>
      </c>
      <c r="O226" s="16">
        <f>(I226-F226)*3.72</f>
        <v>84672194.100000009</v>
      </c>
      <c r="P226" s="16">
        <f>(G226-D226)*5.89</f>
        <v>-32822569.824999999</v>
      </c>
      <c r="Q226" s="16">
        <f>(H226-F226)*1</f>
        <v>3367223</v>
      </c>
      <c r="R226" s="17">
        <f>MEDIAN(O226:Q226)</f>
        <v>3367223</v>
      </c>
      <c r="S226" s="16">
        <f>(K226-E226)*1.23</f>
        <v>12051807.294375001</v>
      </c>
      <c r="T226" s="16">
        <f>(L226-F226)*12.4</f>
        <v>107997657.40000001</v>
      </c>
      <c r="U226" s="16">
        <f>(J226-D226)*1</f>
        <v>5437580</v>
      </c>
      <c r="V226" s="42">
        <f>MEDIAN(S226:U226)</f>
        <v>12051807.294375001</v>
      </c>
      <c r="W226" s="16">
        <f>LOG(R226,2)</f>
        <v>21.683127838556448</v>
      </c>
      <c r="X226" s="16">
        <f>LOG(V226,2)</f>
        <v>23.522746174079302</v>
      </c>
      <c r="Y226" s="3">
        <f>V226/R226</f>
        <v>3.5791532946808098</v>
      </c>
      <c r="Z226" s="3">
        <f>LOG(Y226,2)</f>
        <v>1.8396183355228524</v>
      </c>
      <c r="AA226" s="3">
        <f>TTEST(O226:Q226,S226:U226,2,1)</f>
        <v>0.74396371516238413</v>
      </c>
      <c r="AB226" s="3">
        <f>-LOG(AA226)</f>
        <v>0.12844824548776596</v>
      </c>
      <c r="AC226" s="16" t="s">
        <v>92</v>
      </c>
      <c r="AD226" s="16" t="s">
        <v>118</v>
      </c>
      <c r="AE226" s="16" t="s">
        <v>779</v>
      </c>
      <c r="AF226" s="16" t="s">
        <v>201</v>
      </c>
      <c r="AG226" s="15" t="s">
        <v>62</v>
      </c>
    </row>
    <row r="227" spans="1:33" x14ac:dyDescent="0.5">
      <c r="A227" s="16" t="s">
        <v>1802</v>
      </c>
      <c r="B227" s="16" t="s">
        <v>1803</v>
      </c>
      <c r="C227" s="16" t="s">
        <v>1804</v>
      </c>
      <c r="D227" s="16">
        <v>11757696.75</v>
      </c>
      <c r="E227" s="16">
        <v>5770864.25</v>
      </c>
      <c r="F227" s="16">
        <v>4399668.5</v>
      </c>
      <c r="G227" s="16">
        <v>6094682.625</v>
      </c>
      <c r="H227" s="16">
        <v>15961669</v>
      </c>
      <c r="I227" s="16">
        <v>41116234.5</v>
      </c>
      <c r="J227" s="16">
        <v>12405581.25</v>
      </c>
      <c r="K227" s="16">
        <v>37079463</v>
      </c>
      <c r="L227" s="16">
        <v>11376654.25</v>
      </c>
      <c r="M227" s="16">
        <v>152</v>
      </c>
      <c r="N227" s="16">
        <v>17.100000000000001</v>
      </c>
      <c r="O227" s="16">
        <f>(I227-F227)*3.72</f>
        <v>136585625.52000001</v>
      </c>
      <c r="P227" s="16">
        <f>(G227-D227)*5.89</f>
        <v>-33355153.196249999</v>
      </c>
      <c r="Q227" s="16">
        <f>(H227-F227)*1</f>
        <v>11562000.5</v>
      </c>
      <c r="R227" s="17">
        <f>MEDIAN(O227:Q227)</f>
        <v>11562000.5</v>
      </c>
      <c r="S227" s="16">
        <f>(K227-E227)*1.23</f>
        <v>38509576.462499999</v>
      </c>
      <c r="T227" s="16">
        <f>(L227-F227)*12.4</f>
        <v>86514623.299999997</v>
      </c>
      <c r="U227" s="16">
        <f>(J227-D227)*1</f>
        <v>647884.5</v>
      </c>
      <c r="V227" s="42">
        <f>MEDIAN(S227:U227)</f>
        <v>38509576.462499999</v>
      </c>
      <c r="W227" s="16">
        <f>LOG(R227,2)</f>
        <v>23.462887704068475</v>
      </c>
      <c r="X227" s="16">
        <f>LOG(V227,2)</f>
        <v>25.198713920329791</v>
      </c>
      <c r="Y227" s="3">
        <f>V227/R227</f>
        <v>3.3307018506442718</v>
      </c>
      <c r="Z227" s="3">
        <f>LOG(Y227,2)</f>
        <v>1.7358262162613156</v>
      </c>
      <c r="AA227" s="3">
        <f>TTEST(O227:Q227,S227:U227,2,1)</f>
        <v>0.95954399060602547</v>
      </c>
      <c r="AB227" s="3">
        <f>-LOG(AA227)</f>
        <v>1.7935110100462667E-2</v>
      </c>
      <c r="AC227" s="16" t="s">
        <v>1805</v>
      </c>
      <c r="AD227" s="16" t="s">
        <v>87</v>
      </c>
      <c r="AE227" s="16" t="s">
        <v>1806</v>
      </c>
      <c r="AF227" s="16" t="s">
        <v>1807</v>
      </c>
      <c r="AG227" s="15" t="s">
        <v>158</v>
      </c>
    </row>
    <row r="228" spans="1:33" x14ac:dyDescent="0.5">
      <c r="A228" s="16" t="s">
        <v>312</v>
      </c>
      <c r="B228" s="16" t="s">
        <v>313</v>
      </c>
      <c r="C228" s="16" t="s">
        <v>314</v>
      </c>
      <c r="D228" s="16">
        <v>11862073.25</v>
      </c>
      <c r="E228" s="16">
        <v>10182908.375</v>
      </c>
      <c r="F228" s="16">
        <v>5172310.5</v>
      </c>
      <c r="G228" s="16">
        <v>48616023</v>
      </c>
      <c r="H228" s="16">
        <v>43625935</v>
      </c>
      <c r="I228" s="16">
        <v>26362472</v>
      </c>
      <c r="J228" s="16">
        <v>43241366</v>
      </c>
      <c r="K228" s="16">
        <v>30043621.25</v>
      </c>
      <c r="L228" s="16">
        <v>11425132.96875</v>
      </c>
      <c r="M228" s="16">
        <v>151</v>
      </c>
      <c r="N228" s="16">
        <v>17.2</v>
      </c>
      <c r="O228" s="16">
        <f>(I228-F228)*3.72</f>
        <v>78827400.780000001</v>
      </c>
      <c r="P228" s="16">
        <f>(G228-D228)*5.89</f>
        <v>216480764.02749997</v>
      </c>
      <c r="Q228" s="16">
        <f>(H228-F228)*1</f>
        <v>38453624.5</v>
      </c>
      <c r="R228" s="17">
        <f>MEDIAN(O228:Q228)</f>
        <v>78827400.780000001</v>
      </c>
      <c r="S228" s="16">
        <f>(K228-E228)*1.23</f>
        <v>24428676.83625</v>
      </c>
      <c r="T228" s="16">
        <f>(L228-F228)*12.4</f>
        <v>77534998.612499997</v>
      </c>
      <c r="U228" s="16">
        <f>(J228-D228)*1</f>
        <v>31379292.75</v>
      </c>
      <c r="V228" s="42">
        <f>MEDIAN(S228:U228)</f>
        <v>31379292.75</v>
      </c>
      <c r="W228" s="16">
        <f>LOG(R228,2)</f>
        <v>26.232193868741536</v>
      </c>
      <c r="X228" s="16">
        <f>LOG(V228,2)</f>
        <v>24.903309500342715</v>
      </c>
      <c r="Y228" s="3">
        <f>V228/R228</f>
        <v>0.39807595378638339</v>
      </c>
      <c r="Z228" s="3">
        <f>LOG(Y228,2)</f>
        <v>-1.3288843683988192</v>
      </c>
      <c r="AA228" s="3">
        <f>TTEST(O228:Q228,S228:U228,2,1)</f>
        <v>0.22539989488484913</v>
      </c>
      <c r="AB228" s="3">
        <f>-LOG(AA228)</f>
        <v>0.64704629082292309</v>
      </c>
      <c r="AC228" s="16" t="s">
        <v>112</v>
      </c>
      <c r="AD228" s="16" t="s">
        <v>59</v>
      </c>
      <c r="AE228" s="16" t="s">
        <v>60</v>
      </c>
      <c r="AF228" s="16" t="s">
        <v>67</v>
      </c>
      <c r="AG228" s="15" t="s">
        <v>62</v>
      </c>
    </row>
    <row r="229" spans="1:33" x14ac:dyDescent="0.5">
      <c r="A229" s="16" t="s">
        <v>2820</v>
      </c>
      <c r="B229" s="16" t="s">
        <v>2821</v>
      </c>
      <c r="C229" s="16" t="s">
        <v>2822</v>
      </c>
      <c r="D229" s="16">
        <v>21622710.875</v>
      </c>
      <c r="E229" s="16">
        <v>15678932.3125</v>
      </c>
      <c r="F229" s="16">
        <v>22414893</v>
      </c>
      <c r="G229" s="16">
        <v>42270402.25</v>
      </c>
      <c r="H229" s="16">
        <v>26726431.5</v>
      </c>
      <c r="I229" s="16">
        <v>37601088.5</v>
      </c>
      <c r="J229" s="16">
        <v>36379248.75</v>
      </c>
      <c r="K229" s="16">
        <v>13973017.5</v>
      </c>
      <c r="L229" s="16">
        <v>11459068.875</v>
      </c>
      <c r="M229" s="16">
        <v>469</v>
      </c>
      <c r="N229" s="16">
        <v>51.9</v>
      </c>
      <c r="O229" s="16">
        <f>(I229-F229)*3.72</f>
        <v>56492647.260000005</v>
      </c>
      <c r="P229" s="16">
        <f>(G229-D229)*5.89</f>
        <v>121614902.19874999</v>
      </c>
      <c r="Q229" s="16">
        <f>(H229-F229)*1</f>
        <v>4311538.5</v>
      </c>
      <c r="R229" s="17">
        <f>MEDIAN(O229:Q229)</f>
        <v>56492647.260000005</v>
      </c>
      <c r="S229" s="16">
        <f>(K229-E229)*1.23</f>
        <v>-2098275.2193749999</v>
      </c>
      <c r="T229" s="16">
        <f>(L229-F229)*12.4</f>
        <v>-135852219.15000001</v>
      </c>
      <c r="U229" s="16">
        <f>(J229-D229)*1</f>
        <v>14756537.875</v>
      </c>
      <c r="V229" s="42">
        <f>25000</f>
        <v>25000</v>
      </c>
      <c r="W229" s="16">
        <f>LOG(R229,2)</f>
        <v>25.751559771530058</v>
      </c>
      <c r="X229" s="16">
        <f>LOG(V229,2)</f>
        <v>14.609640474436812</v>
      </c>
      <c r="Y229" s="3">
        <f>V229/R229</f>
        <v>4.4253546634026152E-4</v>
      </c>
      <c r="Z229" s="3">
        <f>LOG(Y229,2)</f>
        <v>-11.141919297093242</v>
      </c>
      <c r="AA229" s="3">
        <f>TTEST(O229:Q229,S229:U229,2,1)</f>
        <v>0.33229265045069223</v>
      </c>
      <c r="AB229" s="3">
        <f>-LOG(AA229)</f>
        <v>0.47847926421032594</v>
      </c>
      <c r="AC229" s="16" t="s">
        <v>97</v>
      </c>
      <c r="AD229" s="16" t="s">
        <v>355</v>
      </c>
      <c r="AE229" s="16" t="s">
        <v>44</v>
      </c>
      <c r="AF229" s="16" t="s">
        <v>2823</v>
      </c>
      <c r="AG229" s="15" t="s">
        <v>101</v>
      </c>
    </row>
    <row r="230" spans="1:33" x14ac:dyDescent="0.5">
      <c r="A230" s="16" t="s">
        <v>909</v>
      </c>
      <c r="B230" s="16" t="s">
        <v>910</v>
      </c>
      <c r="C230" s="16" t="s">
        <v>911</v>
      </c>
      <c r="D230" s="16">
        <v>12732003</v>
      </c>
      <c r="E230" s="16">
        <v>5085606.0625</v>
      </c>
      <c r="F230" s="16">
        <v>88029472.75</v>
      </c>
      <c r="G230" s="16">
        <v>19565112.5</v>
      </c>
      <c r="H230" s="16">
        <v>100557728</v>
      </c>
      <c r="I230" s="16">
        <v>53285851.25</v>
      </c>
      <c r="J230" s="16">
        <v>34943880</v>
      </c>
      <c r="K230" s="16">
        <v>47942450</v>
      </c>
      <c r="L230" s="16">
        <v>11461323.25</v>
      </c>
      <c r="M230" s="16">
        <v>508</v>
      </c>
      <c r="N230" s="16">
        <v>57.5</v>
      </c>
      <c r="O230" s="16">
        <f>(I230-F230)*3.72</f>
        <v>-129246271.98</v>
      </c>
      <c r="P230" s="16">
        <f>(G230-D230)*5.89</f>
        <v>40247014.954999998</v>
      </c>
      <c r="Q230" s="16">
        <f>(H230-F230)*1</f>
        <v>12528255.25</v>
      </c>
      <c r="R230" s="17">
        <f>MEDIAN(O230:Q230)</f>
        <v>12528255.25</v>
      </c>
      <c r="S230" s="16">
        <f>(K230-E230)*1.23</f>
        <v>52713918.043124996</v>
      </c>
      <c r="T230" s="16">
        <f>(L230-F230)*12.4</f>
        <v>-949445053.80000007</v>
      </c>
      <c r="U230" s="16">
        <f>(J230-D230)*1</f>
        <v>22211877</v>
      </c>
      <c r="V230" s="42">
        <f>MEDIAN(S230:U230)</f>
        <v>22211877</v>
      </c>
      <c r="W230" s="16">
        <f>LOG(R230,2)</f>
        <v>23.578682175643891</v>
      </c>
      <c r="X230" s="16">
        <f>LOG(V230,2)</f>
        <v>24.404827976239712</v>
      </c>
      <c r="Y230" s="3">
        <f>V230/R230</f>
        <v>1.7729425651668456</v>
      </c>
      <c r="Z230" s="3">
        <f>LOG(Y230,2)</f>
        <v>0.8261458005958231</v>
      </c>
      <c r="AA230" s="3">
        <f>TTEST(O230:Q230,S230:U230,2,1)</f>
        <v>0.54214340156070562</v>
      </c>
      <c r="AB230" s="3">
        <f>-LOG(AA230)</f>
        <v>0.265885823666067</v>
      </c>
      <c r="AC230" s="16" t="s">
        <v>912</v>
      </c>
      <c r="AD230" s="16" t="s">
        <v>118</v>
      </c>
      <c r="AE230" s="16" t="s">
        <v>60</v>
      </c>
      <c r="AF230" s="16" t="s">
        <v>468</v>
      </c>
      <c r="AG230" s="15" t="s">
        <v>62</v>
      </c>
    </row>
    <row r="231" spans="1:33" x14ac:dyDescent="0.5">
      <c r="A231" s="16" t="s">
        <v>500</v>
      </c>
      <c r="B231" s="16" t="s">
        <v>501</v>
      </c>
      <c r="C231" s="16" t="s">
        <v>502</v>
      </c>
      <c r="D231" s="16">
        <v>21440117.875</v>
      </c>
      <c r="E231" s="16">
        <v>7818243.9375</v>
      </c>
      <c r="F231" s="16">
        <v>3226450</v>
      </c>
      <c r="G231" s="16">
        <v>24880552.6875</v>
      </c>
      <c r="H231" s="16">
        <v>12549890</v>
      </c>
      <c r="I231" s="16">
        <v>35245965.125</v>
      </c>
      <c r="J231" s="16">
        <v>27620004.25</v>
      </c>
      <c r="K231" s="16">
        <v>26309778</v>
      </c>
      <c r="L231" s="16">
        <v>11588130.0625</v>
      </c>
      <c r="M231" s="16">
        <v>539</v>
      </c>
      <c r="N231" s="16">
        <v>57.9</v>
      </c>
      <c r="O231" s="16">
        <f>(I231-F231)*3.72</f>
        <v>119112596.265</v>
      </c>
      <c r="P231" s="16">
        <f>(G231-D231)*5.89</f>
        <v>20264161.045624997</v>
      </c>
      <c r="Q231" s="16">
        <f>(H231-F231)*1</f>
        <v>9323440</v>
      </c>
      <c r="R231" s="17">
        <f>MEDIAN(O231:Q231)</f>
        <v>20264161.045624997</v>
      </c>
      <c r="S231" s="16">
        <f>(K231-E231)*1.23</f>
        <v>22744586.896875001</v>
      </c>
      <c r="T231" s="16">
        <f>(L231-F231)*12.4</f>
        <v>103684832.77500001</v>
      </c>
      <c r="U231" s="16">
        <f>(J231-D231)*1</f>
        <v>6179886.375</v>
      </c>
      <c r="V231" s="42">
        <f>MEDIAN(S231:U231)</f>
        <v>22744586.896875001</v>
      </c>
      <c r="W231" s="16">
        <f>LOG(R231,2)</f>
        <v>24.27242711196881</v>
      </c>
      <c r="X231" s="16">
        <f>LOG(V231,2)</f>
        <v>24.439019895840794</v>
      </c>
      <c r="Y231" s="3">
        <f>V231/R231</f>
        <v>1.1224045666467659</v>
      </c>
      <c r="Z231" s="3">
        <f>LOG(Y231,2)</f>
        <v>0.1665927838719822</v>
      </c>
      <c r="AA231" s="3">
        <f>TTEST(O231:Q231,S231:U231,2,1)</f>
        <v>0.92713535497658339</v>
      </c>
      <c r="AB231" s="3">
        <f>-LOG(AA231)</f>
        <v>3.2856857410833593E-2</v>
      </c>
      <c r="AC231" s="16" t="s">
        <v>205</v>
      </c>
      <c r="AD231" s="16" t="s">
        <v>380</v>
      </c>
      <c r="AE231" s="16" t="s">
        <v>51</v>
      </c>
      <c r="AF231" s="16" t="s">
        <v>503</v>
      </c>
      <c r="AG231" s="15" t="s">
        <v>62</v>
      </c>
    </row>
    <row r="232" spans="1:33" x14ac:dyDescent="0.5">
      <c r="A232" s="16" t="s">
        <v>435</v>
      </c>
      <c r="B232" s="16" t="s">
        <v>436</v>
      </c>
      <c r="C232" s="16" t="s">
        <v>437</v>
      </c>
      <c r="D232" s="16">
        <v>1138528.296875</v>
      </c>
      <c r="E232" s="16">
        <v>1900800.765625</v>
      </c>
      <c r="F232" s="16">
        <v>459199.9375</v>
      </c>
      <c r="G232" s="16">
        <v>2918447.125</v>
      </c>
      <c r="H232" s="16">
        <v>3289105.4375</v>
      </c>
      <c r="I232" s="16">
        <v>8327165.9375</v>
      </c>
      <c r="J232" s="16">
        <v>4987446.8125</v>
      </c>
      <c r="K232" s="16">
        <v>3382938.25</v>
      </c>
      <c r="L232" s="16">
        <v>11869303.90625</v>
      </c>
      <c r="M232" s="16">
        <v>978</v>
      </c>
      <c r="N232" s="16">
        <v>105.7</v>
      </c>
      <c r="O232" s="16">
        <f>(I232-F232)*3.72</f>
        <v>29268833.520000003</v>
      </c>
      <c r="P232" s="16">
        <f>(G232-D232)*5.89</f>
        <v>10483721.897656249</v>
      </c>
      <c r="Q232" s="16">
        <f>(H232-F232)*1</f>
        <v>2829905.5</v>
      </c>
      <c r="R232" s="17">
        <f>MEDIAN(O232:Q232)</f>
        <v>10483721.897656249</v>
      </c>
      <c r="S232" s="16">
        <f>(K232-E232)*1.23</f>
        <v>1823029.1057812499</v>
      </c>
      <c r="T232" s="16">
        <f>(L232-F232)*12.4</f>
        <v>141485289.21250001</v>
      </c>
      <c r="U232" s="16">
        <f>(J232-D232)*1</f>
        <v>3848918.515625</v>
      </c>
      <c r="V232" s="42">
        <f>MEDIAN(S232:U232)</f>
        <v>3848918.515625</v>
      </c>
      <c r="W232" s="16">
        <f>LOG(R232,2)</f>
        <v>23.321647653036891</v>
      </c>
      <c r="X232" s="16">
        <f>LOG(V232,2)</f>
        <v>21.876021697903923</v>
      </c>
      <c r="Y232" s="3">
        <f>V232/R232</f>
        <v>0.36713283251871343</v>
      </c>
      <c r="Z232" s="3">
        <f>LOG(Y232,2)</f>
        <v>-1.4456259551329687</v>
      </c>
      <c r="AA232" s="3">
        <f>TTEST(O232:Q232,S232:U232,2,1)</f>
        <v>0.54892457447909027</v>
      </c>
      <c r="AB232" s="3">
        <f>-LOG(AA232)</f>
        <v>0.26048732611078035</v>
      </c>
      <c r="AC232" s="16" t="s">
        <v>438</v>
      </c>
      <c r="AD232" s="16" t="s">
        <v>439</v>
      </c>
      <c r="AE232" s="16" t="s">
        <v>51</v>
      </c>
      <c r="AF232" s="16" t="s">
        <v>440</v>
      </c>
      <c r="AG232" s="15" t="s">
        <v>242</v>
      </c>
    </row>
    <row r="233" spans="1:33" x14ac:dyDescent="0.5">
      <c r="A233" s="16" t="s">
        <v>362</v>
      </c>
      <c r="B233" s="16" t="s">
        <v>363</v>
      </c>
      <c r="C233" s="16" t="s">
        <v>364</v>
      </c>
      <c r="D233" s="16">
        <v>7461253.25</v>
      </c>
      <c r="E233" s="16">
        <v>4906457.25</v>
      </c>
      <c r="F233" s="16">
        <v>7430215.4375</v>
      </c>
      <c r="G233" s="16">
        <v>56235523.5</v>
      </c>
      <c r="H233" s="16">
        <v>18178940.5</v>
      </c>
      <c r="I233" s="16">
        <v>13601848.625</v>
      </c>
      <c r="J233" s="16">
        <v>16524774.859375</v>
      </c>
      <c r="K233" s="16">
        <v>6453677.5</v>
      </c>
      <c r="L233" s="16">
        <v>12146148.875</v>
      </c>
      <c r="M233" s="16">
        <v>305</v>
      </c>
      <c r="N233" s="16">
        <v>30.8</v>
      </c>
      <c r="O233" s="16">
        <f>(I233-F233)*3.72</f>
        <v>22958475.4575</v>
      </c>
      <c r="P233" s="16">
        <f>(G233-D233)*5.89</f>
        <v>287280451.77249998</v>
      </c>
      <c r="Q233" s="16">
        <f>(H233-F233)*1</f>
        <v>10748725.0625</v>
      </c>
      <c r="R233" s="17">
        <f>MEDIAN(O233:Q233)</f>
        <v>22958475.4575</v>
      </c>
      <c r="S233" s="16">
        <f>(K233-E233)*1.23</f>
        <v>1903080.9075</v>
      </c>
      <c r="T233" s="16">
        <f>(L233-F233)*12.4</f>
        <v>58477574.625</v>
      </c>
      <c r="U233" s="16">
        <f>(J233-D233)*1</f>
        <v>9063521.609375</v>
      </c>
      <c r="V233" s="42">
        <f>MEDIAN(S233:U233)</f>
        <v>9063521.609375</v>
      </c>
      <c r="W233" s="16">
        <f>LOG(R233,2)</f>
        <v>24.45252350818815</v>
      </c>
      <c r="X233" s="16">
        <f>LOG(V233,2)</f>
        <v>23.111640284189985</v>
      </c>
      <c r="Y233" s="3">
        <f>V233/R233</f>
        <v>0.3947788966280929</v>
      </c>
      <c r="Z233" s="3">
        <f>LOG(Y233,2)</f>
        <v>-1.3408832239981636</v>
      </c>
      <c r="AA233" s="3">
        <f>TTEST(O233:Q233,S233:U233,2,1)</f>
        <v>0.3679548400689191</v>
      </c>
      <c r="AB233" s="3">
        <f>-LOG(AA233)</f>
        <v>0.43420548000142373</v>
      </c>
      <c r="AC233" s="16" t="s">
        <v>365</v>
      </c>
      <c r="AD233" s="16" t="s">
        <v>42</v>
      </c>
      <c r="AE233" s="16" t="s">
        <v>60</v>
      </c>
      <c r="AF233" s="16" t="s">
        <v>366</v>
      </c>
      <c r="AG233" s="15" t="s">
        <v>45</v>
      </c>
    </row>
    <row r="234" spans="1:33" x14ac:dyDescent="0.5">
      <c r="A234" s="16" t="s">
        <v>515</v>
      </c>
      <c r="B234" s="16" t="s">
        <v>516</v>
      </c>
      <c r="C234" s="16" t="s">
        <v>517</v>
      </c>
      <c r="D234" s="16">
        <v>16103255.25</v>
      </c>
      <c r="E234" s="16">
        <v>4806754.25</v>
      </c>
      <c r="F234" s="16">
        <v>2961088.1875</v>
      </c>
      <c r="G234" s="16">
        <v>22719517.5</v>
      </c>
      <c r="H234" s="16">
        <v>20438781</v>
      </c>
      <c r="I234" s="16">
        <v>32152673.5</v>
      </c>
      <c r="J234" s="16">
        <v>31489458</v>
      </c>
      <c r="K234" s="16">
        <v>24805302</v>
      </c>
      <c r="L234" s="16">
        <v>12269162.5</v>
      </c>
      <c r="M234" s="16">
        <v>543</v>
      </c>
      <c r="N234" s="16">
        <v>59.3</v>
      </c>
      <c r="O234" s="16">
        <f>(I234-F234)*3.72</f>
        <v>108592697.36250001</v>
      </c>
      <c r="P234" s="16">
        <f>(G234-D234)*5.89</f>
        <v>38969784.652499996</v>
      </c>
      <c r="Q234" s="16">
        <f>(H234-F234)*1</f>
        <v>17477692.8125</v>
      </c>
      <c r="R234" s="17">
        <f>MEDIAN(O234:Q234)</f>
        <v>38969784.652499996</v>
      </c>
      <c r="S234" s="16">
        <f>(K234-E234)*1.23</f>
        <v>24598213.732499998</v>
      </c>
      <c r="T234" s="16">
        <f>(L234-F234)*12.4</f>
        <v>115420121.47500001</v>
      </c>
      <c r="U234" s="16">
        <f>(J234-D234)*1</f>
        <v>15386202.75</v>
      </c>
      <c r="V234" s="42">
        <f>MEDIAN(S234:U234)</f>
        <v>24598213.732499998</v>
      </c>
      <c r="W234" s="16">
        <f>LOG(R234,2)</f>
        <v>25.215852623390319</v>
      </c>
      <c r="X234" s="16">
        <f>LOG(V234,2)</f>
        <v>24.552050218278854</v>
      </c>
      <c r="Y234" s="3">
        <f>V234/R234</f>
        <v>0.63121246247179275</v>
      </c>
      <c r="Z234" s="3">
        <f>LOG(Y234,2)</f>
        <v>-0.66380240511146615</v>
      </c>
      <c r="AA234" s="3">
        <f>TTEST(O234:Q234,S234:U234,2,1)</f>
        <v>0.95102709005901476</v>
      </c>
      <c r="AB234" s="3">
        <f>-LOG(AA234)</f>
        <v>2.1807111984164705E-2</v>
      </c>
      <c r="AC234" s="16" t="s">
        <v>205</v>
      </c>
      <c r="AD234" s="16" t="s">
        <v>179</v>
      </c>
      <c r="AE234" s="16" t="s">
        <v>51</v>
      </c>
      <c r="AF234" s="16" t="s">
        <v>518</v>
      </c>
      <c r="AG234" s="15" t="s">
        <v>62</v>
      </c>
    </row>
    <row r="235" spans="1:33" x14ac:dyDescent="0.5">
      <c r="A235" s="16" t="s">
        <v>564</v>
      </c>
      <c r="B235" s="16" t="s">
        <v>565</v>
      </c>
      <c r="C235" s="16" t="s">
        <v>566</v>
      </c>
      <c r="D235" s="16">
        <v>4629792.25</v>
      </c>
      <c r="E235" s="16">
        <v>7141216.125</v>
      </c>
      <c r="F235" s="16">
        <v>3925030.375</v>
      </c>
      <c r="G235" s="16">
        <v>16183311</v>
      </c>
      <c r="H235" s="16">
        <v>26584877.5</v>
      </c>
      <c r="I235" s="16">
        <v>20209604.25</v>
      </c>
      <c r="J235" s="16">
        <v>25518746.75</v>
      </c>
      <c r="K235" s="16">
        <v>22183329.5</v>
      </c>
      <c r="L235" s="16">
        <v>12357090.5</v>
      </c>
      <c r="M235" s="16">
        <v>556</v>
      </c>
      <c r="N235" s="16">
        <v>60.3</v>
      </c>
      <c r="O235" s="16">
        <f>(I235-F235)*3.72</f>
        <v>60578614.815000005</v>
      </c>
      <c r="P235" s="16">
        <f>(G235-D235)*5.89</f>
        <v>68050225.4375</v>
      </c>
      <c r="Q235" s="16">
        <f>(H235-F235)*1</f>
        <v>22659847.125</v>
      </c>
      <c r="R235" s="17">
        <f>MEDIAN(O235:Q235)</f>
        <v>60578614.815000005</v>
      </c>
      <c r="S235" s="16">
        <f>(K235-E235)*1.23</f>
        <v>18501799.451249998</v>
      </c>
      <c r="T235" s="16">
        <f>(L235-F235)*12.4</f>
        <v>104557545.55</v>
      </c>
      <c r="U235" s="16">
        <f>(J235-D235)*1</f>
        <v>20888954.5</v>
      </c>
      <c r="V235" s="42">
        <f>MEDIAN(S235:U235)</f>
        <v>20888954.5</v>
      </c>
      <c r="W235" s="16">
        <f>LOG(R235,2)</f>
        <v>25.852305254190686</v>
      </c>
      <c r="X235" s="16">
        <f>LOG(V235,2)</f>
        <v>24.316236950996114</v>
      </c>
      <c r="Y235" s="3">
        <f>V235/R235</f>
        <v>0.34482390466986446</v>
      </c>
      <c r="Z235" s="3">
        <f>LOG(Y235,2)</f>
        <v>-1.5360683031945699</v>
      </c>
      <c r="AA235" s="3">
        <f>TTEST(O235:Q235,S235:U235,2,1)</f>
        <v>0.9239619151426185</v>
      </c>
      <c r="AB235" s="3">
        <f>-LOG(AA235)</f>
        <v>3.4345929628684255E-2</v>
      </c>
      <c r="AC235" s="16" t="s">
        <v>329</v>
      </c>
      <c r="AD235" s="16" t="s">
        <v>567</v>
      </c>
      <c r="AE235" s="16" t="s">
        <v>51</v>
      </c>
      <c r="AF235" s="16" t="s">
        <v>568</v>
      </c>
      <c r="AG235" s="15" t="s">
        <v>62</v>
      </c>
    </row>
    <row r="236" spans="1:33" x14ac:dyDescent="0.5">
      <c r="A236" s="16" t="s">
        <v>291</v>
      </c>
      <c r="B236" s="16" t="s">
        <v>292</v>
      </c>
      <c r="C236" s="16" t="s">
        <v>293</v>
      </c>
      <c r="D236" s="16">
        <v>4117098.75</v>
      </c>
      <c r="E236" s="16">
        <v>2473232.75</v>
      </c>
      <c r="F236" s="16">
        <v>5486737.375</v>
      </c>
      <c r="G236" s="16">
        <v>14698317</v>
      </c>
      <c r="H236" s="16">
        <v>21812512</v>
      </c>
      <c r="I236" s="16">
        <v>31250498.5</v>
      </c>
      <c r="J236" s="16">
        <v>24443853</v>
      </c>
      <c r="K236" s="16">
        <v>22763827.5</v>
      </c>
      <c r="L236" s="16">
        <v>12527550</v>
      </c>
      <c r="M236" s="16">
        <v>201</v>
      </c>
      <c r="N236" s="16">
        <v>22.2</v>
      </c>
      <c r="O236" s="16">
        <f>(I236-F236)*3.72</f>
        <v>95841191.385000005</v>
      </c>
      <c r="P236" s="16">
        <f>(G236-D236)*5.89</f>
        <v>62323375.4925</v>
      </c>
      <c r="Q236" s="16">
        <f>(H236-F236)*1</f>
        <v>16325774.625</v>
      </c>
      <c r="R236" s="17">
        <f>MEDIAN(O236:Q236)</f>
        <v>62323375.4925</v>
      </c>
      <c r="S236" s="16">
        <f>(K236-E236)*1.23</f>
        <v>24957431.5425</v>
      </c>
      <c r="T236" s="16">
        <f>(L236-F236)*12.4</f>
        <v>87306076.549999997</v>
      </c>
      <c r="U236" s="16">
        <f>(J236-D236)*1</f>
        <v>20326754.25</v>
      </c>
      <c r="V236" s="42">
        <f>MEDIAN(S236:U236)</f>
        <v>24957431.5425</v>
      </c>
      <c r="W236" s="16">
        <f>LOG(R236,2)</f>
        <v>25.893270037444417</v>
      </c>
      <c r="X236" s="16">
        <f>LOG(V236,2)</f>
        <v>24.572966133204783</v>
      </c>
      <c r="Y236" s="3">
        <f>V236/R236</f>
        <v>0.40045057484897267</v>
      </c>
      <c r="Z236" s="3">
        <f>LOG(Y236,2)</f>
        <v>-1.3203039042396341</v>
      </c>
      <c r="AA236" s="3">
        <f>TTEST(O236:Q236,S236:U236,2,1)</f>
        <v>0.67858388129666936</v>
      </c>
      <c r="AB236" s="3">
        <f>-LOG(AA236)</f>
        <v>0.16839646055746674</v>
      </c>
      <c r="AC236" s="16" t="s">
        <v>294</v>
      </c>
      <c r="AD236" s="16" t="s">
        <v>295</v>
      </c>
      <c r="AE236" s="16" t="s">
        <v>51</v>
      </c>
      <c r="AF236" s="16" t="s">
        <v>296</v>
      </c>
      <c r="AG236" s="15" t="s">
        <v>62</v>
      </c>
    </row>
    <row r="237" spans="1:33" x14ac:dyDescent="0.5">
      <c r="A237" s="16" t="s">
        <v>124</v>
      </c>
      <c r="B237" s="16" t="s">
        <v>125</v>
      </c>
      <c r="C237" s="16" t="s">
        <v>126</v>
      </c>
      <c r="D237" s="16">
        <v>10745962.25</v>
      </c>
      <c r="E237" s="16">
        <v>1993460.75</v>
      </c>
      <c r="F237" s="16">
        <v>5701813.5</v>
      </c>
      <c r="G237" s="16">
        <v>32671826</v>
      </c>
      <c r="H237" s="16">
        <v>22136285.5</v>
      </c>
      <c r="I237" s="16">
        <v>13721439.25</v>
      </c>
      <c r="J237" s="16">
        <v>22045100</v>
      </c>
      <c r="K237" s="16">
        <v>13254684.5</v>
      </c>
      <c r="L237" s="16">
        <v>12595639.25</v>
      </c>
      <c r="M237" s="16">
        <v>494</v>
      </c>
      <c r="N237" s="16">
        <v>56.6</v>
      </c>
      <c r="O237" s="16">
        <f>(I237-F237)*3.72</f>
        <v>29833007.790000003</v>
      </c>
      <c r="P237" s="16">
        <f>(G237-D237)*5.89</f>
        <v>129143337.4875</v>
      </c>
      <c r="Q237" s="16">
        <f>(H237-F237)*1</f>
        <v>16434472</v>
      </c>
      <c r="R237" s="17">
        <f>MEDIAN(O237:Q237)</f>
        <v>29833007.790000003</v>
      </c>
      <c r="S237" s="16">
        <f>(K237-E237)*1.23</f>
        <v>13851305.2125</v>
      </c>
      <c r="T237" s="16">
        <f>(L237-F237)*12.4</f>
        <v>85483439.299999997</v>
      </c>
      <c r="U237" s="16">
        <f>(J237-D237)*1</f>
        <v>11299137.75</v>
      </c>
      <c r="V237" s="42">
        <f>MEDIAN(S237:U237)</f>
        <v>13851305.2125</v>
      </c>
      <c r="W237" s="16">
        <f>LOG(R237,2)</f>
        <v>24.830406102996378</v>
      </c>
      <c r="X237" s="16">
        <f>LOG(V237,2)</f>
        <v>23.723518592462849</v>
      </c>
      <c r="Y237" s="3">
        <f>V237/R237</f>
        <v>0.46429462660962217</v>
      </c>
      <c r="Z237" s="3">
        <f>LOG(Y237,2)</f>
        <v>-1.1068875105335299</v>
      </c>
      <c r="AA237" s="3">
        <f>TTEST(O237:Q237,S237:U237,2,1)</f>
        <v>0.20046262467568254</v>
      </c>
      <c r="AB237" s="3">
        <f>-LOG(AA237)</f>
        <v>0.69796658768318665</v>
      </c>
      <c r="AC237" s="16" t="s">
        <v>41</v>
      </c>
      <c r="AD237" s="16" t="s">
        <v>42</v>
      </c>
      <c r="AE237" s="16" t="s">
        <v>43</v>
      </c>
      <c r="AF237" s="16" t="s">
        <v>127</v>
      </c>
      <c r="AG237" s="15" t="s">
        <v>45</v>
      </c>
    </row>
    <row r="238" spans="1:33" x14ac:dyDescent="0.5">
      <c r="A238" s="16" t="s">
        <v>128</v>
      </c>
      <c r="B238" s="16" t="s">
        <v>129</v>
      </c>
      <c r="C238" s="16" t="s">
        <v>130</v>
      </c>
      <c r="D238" s="16">
        <v>10745962.25</v>
      </c>
      <c r="E238" s="16">
        <v>1993460.75</v>
      </c>
      <c r="F238" s="16">
        <v>5701813.5</v>
      </c>
      <c r="G238" s="16">
        <v>32671826</v>
      </c>
      <c r="H238" s="16">
        <v>22136285.5</v>
      </c>
      <c r="I238" s="16">
        <v>13721439.25</v>
      </c>
      <c r="J238" s="16">
        <v>22045100</v>
      </c>
      <c r="K238" s="16">
        <v>13254684.5</v>
      </c>
      <c r="L238" s="16">
        <v>12595639.25</v>
      </c>
      <c r="M238" s="16">
        <v>344</v>
      </c>
      <c r="N238" s="16">
        <v>39.6</v>
      </c>
      <c r="O238" s="16">
        <f>(I238-F238)*3.72</f>
        <v>29833007.790000003</v>
      </c>
      <c r="P238" s="16">
        <f>(G238-D238)*5.89</f>
        <v>129143337.4875</v>
      </c>
      <c r="Q238" s="16">
        <f>(H238-F238)*1</f>
        <v>16434472</v>
      </c>
      <c r="R238" s="17">
        <f>MEDIAN(O238:Q238)</f>
        <v>29833007.790000003</v>
      </c>
      <c r="S238" s="16">
        <f>(K238-E238)*1.23</f>
        <v>13851305.2125</v>
      </c>
      <c r="T238" s="16">
        <f>(L238-F238)*12.4</f>
        <v>85483439.299999997</v>
      </c>
      <c r="U238" s="16">
        <f>(J238-D238)*1</f>
        <v>11299137.75</v>
      </c>
      <c r="V238" s="42">
        <f>MEDIAN(S238:U238)</f>
        <v>13851305.2125</v>
      </c>
      <c r="W238" s="16">
        <f>LOG(R238,2)</f>
        <v>24.830406102996378</v>
      </c>
      <c r="X238" s="16">
        <f>LOG(V238,2)</f>
        <v>23.723518592462849</v>
      </c>
      <c r="Y238" s="3">
        <f>V238/R238</f>
        <v>0.46429462660962217</v>
      </c>
      <c r="Z238" s="3">
        <f>LOG(Y238,2)</f>
        <v>-1.1068875105335299</v>
      </c>
      <c r="AA238" s="3">
        <f>TTEST(O238:Q238,S238:U238,2,1)</f>
        <v>0.20046262467568254</v>
      </c>
      <c r="AB238" s="3">
        <f>-LOG(AA238)</f>
        <v>0.69796658768318665</v>
      </c>
      <c r="AC238" s="16" t="s">
        <v>131</v>
      </c>
      <c r="AD238" s="16" t="s">
        <v>42</v>
      </c>
      <c r="AE238" s="16" t="s">
        <v>43</v>
      </c>
      <c r="AF238" s="16" t="s">
        <v>132</v>
      </c>
      <c r="AG238" s="15" t="s">
        <v>45</v>
      </c>
    </row>
    <row r="239" spans="1:33" x14ac:dyDescent="0.5">
      <c r="A239" s="16" t="s">
        <v>181</v>
      </c>
      <c r="B239" s="16" t="s">
        <v>182</v>
      </c>
      <c r="C239" s="16" t="s">
        <v>183</v>
      </c>
      <c r="D239" s="16">
        <v>5830189.25</v>
      </c>
      <c r="E239" s="16">
        <v>4741715.5</v>
      </c>
      <c r="F239" s="16">
        <v>1794466.875</v>
      </c>
      <c r="G239" s="16">
        <v>26173790</v>
      </c>
      <c r="H239" s="16">
        <v>16988144.5</v>
      </c>
      <c r="I239" s="16">
        <v>17508077</v>
      </c>
      <c r="J239" s="16">
        <v>31238783</v>
      </c>
      <c r="K239" s="16">
        <v>13381241.5</v>
      </c>
      <c r="L239" s="16">
        <v>12701447</v>
      </c>
      <c r="M239" s="16">
        <v>257</v>
      </c>
      <c r="N239" s="16">
        <v>28</v>
      </c>
      <c r="O239" s="16">
        <f>(I239-F239)*3.72</f>
        <v>58454629.665000007</v>
      </c>
      <c r="P239" s="16">
        <f>(G239-D239)*5.89</f>
        <v>119823808.41749999</v>
      </c>
      <c r="Q239" s="16">
        <f>(H239-F239)*1</f>
        <v>15193677.625</v>
      </c>
      <c r="R239" s="17">
        <f>MEDIAN(O239:Q239)</f>
        <v>58454629.665000007</v>
      </c>
      <c r="S239" s="16">
        <f>(K239-E239)*1.23</f>
        <v>10626616.98</v>
      </c>
      <c r="T239" s="16">
        <f>(L239-F239)*12.4</f>
        <v>135246553.55000001</v>
      </c>
      <c r="U239" s="16">
        <f>(J239-D239)*1</f>
        <v>25408593.75</v>
      </c>
      <c r="V239" s="42">
        <f>MEDIAN(S239:U239)</f>
        <v>25408593.75</v>
      </c>
      <c r="W239" s="16">
        <f>LOG(R239,2)</f>
        <v>25.800813956380445</v>
      </c>
      <c r="X239" s="16">
        <f>LOG(V239,2)</f>
        <v>24.598813195209168</v>
      </c>
      <c r="Y239" s="3">
        <f>V239/R239</f>
        <v>0.43467205071035664</v>
      </c>
      <c r="Z239" s="3">
        <f>LOG(Y239,2)</f>
        <v>-1.2020007611712795</v>
      </c>
      <c r="AA239" s="3">
        <f>TTEST(O239:Q239,S239:U239,2,1)</f>
        <v>0.75016778594127476</v>
      </c>
      <c r="AB239" s="3">
        <f>-LOG(AA239)</f>
        <v>0.12484158946326285</v>
      </c>
      <c r="AC239" s="16" t="s">
        <v>92</v>
      </c>
      <c r="AD239" s="16" t="s">
        <v>113</v>
      </c>
      <c r="AE239" s="16" t="s">
        <v>60</v>
      </c>
      <c r="AF239" s="16" t="s">
        <v>61</v>
      </c>
      <c r="AG239" s="15" t="s">
        <v>62</v>
      </c>
    </row>
    <row r="240" spans="1:33" x14ac:dyDescent="0.5">
      <c r="A240" s="16" t="s">
        <v>208</v>
      </c>
      <c r="B240" s="16" t="s">
        <v>209</v>
      </c>
      <c r="C240" s="16" t="s">
        <v>210</v>
      </c>
      <c r="D240" s="16">
        <v>11185948.5625</v>
      </c>
      <c r="E240" s="16">
        <v>12224506.125</v>
      </c>
      <c r="F240" s="16">
        <v>5601149.0625</v>
      </c>
      <c r="G240" s="16">
        <v>56971731</v>
      </c>
      <c r="H240" s="16">
        <v>38344578.25</v>
      </c>
      <c r="I240" s="16">
        <v>25988247</v>
      </c>
      <c r="J240" s="16">
        <v>43466919.5</v>
      </c>
      <c r="K240" s="16">
        <v>17597880</v>
      </c>
      <c r="L240" s="16">
        <v>12960707</v>
      </c>
      <c r="M240" s="16">
        <v>263</v>
      </c>
      <c r="N240" s="16">
        <v>29.4</v>
      </c>
      <c r="O240" s="16">
        <f>(I240-F240)*3.72</f>
        <v>75840004.327500001</v>
      </c>
      <c r="P240" s="16">
        <f>(G240-D240)*5.89</f>
        <v>269678258.55687499</v>
      </c>
      <c r="Q240" s="16">
        <f>(H240-F240)*1</f>
        <v>32743429.1875</v>
      </c>
      <c r="R240" s="17">
        <f>MEDIAN(O240:Q240)</f>
        <v>75840004.327500001</v>
      </c>
      <c r="S240" s="16">
        <f>(K240-E240)*1.23</f>
        <v>6609249.86625</v>
      </c>
      <c r="T240" s="16">
        <f>(L240-F240)*12.4</f>
        <v>91258518.424999997</v>
      </c>
      <c r="U240" s="16">
        <f>(J240-D240)*1</f>
        <v>32280970.9375</v>
      </c>
      <c r="V240" s="42">
        <f>MEDIAN(S240:U240)</f>
        <v>32280970.9375</v>
      </c>
      <c r="W240" s="16">
        <f>LOG(R240,2)</f>
        <v>26.176455710769211</v>
      </c>
      <c r="X240" s="16">
        <f>LOG(V240,2)</f>
        <v>24.94418063643473</v>
      </c>
      <c r="Y240" s="3">
        <f>V240/R240</f>
        <v>0.42564568955061022</v>
      </c>
      <c r="Z240" s="3">
        <f>LOG(Y240,2)</f>
        <v>-1.2322750743344786</v>
      </c>
      <c r="AA240" s="3">
        <f>TTEST(O240:Q240,S240:U240,2,1)</f>
        <v>0.25150341010796962</v>
      </c>
      <c r="AB240" s="3">
        <f>-LOG(AA240)</f>
        <v>0.59945612201547505</v>
      </c>
      <c r="AC240" s="16" t="s">
        <v>92</v>
      </c>
      <c r="AD240" s="16" t="s">
        <v>59</v>
      </c>
      <c r="AE240" s="16" t="s">
        <v>60</v>
      </c>
      <c r="AF240" s="16" t="s">
        <v>67</v>
      </c>
      <c r="AG240" s="15" t="s">
        <v>82</v>
      </c>
    </row>
    <row r="241" spans="1:33" x14ac:dyDescent="0.5">
      <c r="A241" s="27" t="s">
        <v>2842</v>
      </c>
      <c r="B241" s="27" t="s">
        <v>2843</v>
      </c>
      <c r="C241" s="27" t="s">
        <v>2844</v>
      </c>
      <c r="D241" s="27">
        <v>32425975</v>
      </c>
      <c r="E241" s="27">
        <v>21826822.5</v>
      </c>
      <c r="F241" s="27">
        <v>17295825</v>
      </c>
      <c r="G241" s="27">
        <v>56082048</v>
      </c>
      <c r="H241" s="27">
        <v>33789947.5</v>
      </c>
      <c r="I241" s="27">
        <v>48021976</v>
      </c>
      <c r="J241" s="27">
        <v>28758440</v>
      </c>
      <c r="K241" s="27">
        <v>106058422.75</v>
      </c>
      <c r="L241" s="27">
        <v>12996374.125</v>
      </c>
      <c r="M241" s="27">
        <v>289</v>
      </c>
      <c r="N241" s="27">
        <v>32</v>
      </c>
      <c r="O241" s="27">
        <f>(I241-F241)*3.72</f>
        <v>114301281.72</v>
      </c>
      <c r="P241" s="27">
        <f>(G241-D241)*5.89</f>
        <v>139334269.97</v>
      </c>
      <c r="Q241" s="27">
        <f>(H241-F241)*1</f>
        <v>16494122.5</v>
      </c>
      <c r="R241" s="28">
        <f>MEDIAN(O241:Q241)</f>
        <v>114301281.72</v>
      </c>
      <c r="S241" s="27">
        <f>(K241-E241)*1.23</f>
        <v>103604868.3075</v>
      </c>
      <c r="T241" s="27">
        <f>(L241-F241)*12.4</f>
        <v>-53313190.850000001</v>
      </c>
      <c r="U241" s="27">
        <f>(J241-D241)*1</f>
        <v>-3667535</v>
      </c>
      <c r="V241" s="43">
        <f>25000</f>
        <v>25000</v>
      </c>
      <c r="W241" s="27">
        <f>LOG(R241,2)</f>
        <v>26.768266340435371</v>
      </c>
      <c r="X241" s="27">
        <f>LOG(V241,2)</f>
        <v>14.609640474436812</v>
      </c>
      <c r="Y241" s="18">
        <f>V241/R241</f>
        <v>2.1872020701606531E-4</v>
      </c>
      <c r="Z241" s="18">
        <f>LOG(Y241,2)</f>
        <v>-12.158625865998555</v>
      </c>
      <c r="AA241" s="18">
        <f>TTEST(O241:Q241,S241:U241,2,1)</f>
        <v>0.3348221975225979</v>
      </c>
      <c r="AB241" s="18">
        <f>-LOG(AA241)</f>
        <v>0.47518575754254233</v>
      </c>
      <c r="AC241" s="27" t="s">
        <v>112</v>
      </c>
      <c r="AD241" s="27" t="s">
        <v>355</v>
      </c>
      <c r="AE241" s="27" t="s">
        <v>396</v>
      </c>
      <c r="AF241" s="27" t="s">
        <v>44</v>
      </c>
      <c r="AG241" s="29" t="s">
        <v>101</v>
      </c>
    </row>
    <row r="242" spans="1:33" x14ac:dyDescent="0.5">
      <c r="A242" s="16" t="s">
        <v>1541</v>
      </c>
      <c r="B242" s="16" t="s">
        <v>1542</v>
      </c>
      <c r="C242" s="16" t="s">
        <v>1543</v>
      </c>
      <c r="D242" s="16">
        <v>8058880.75</v>
      </c>
      <c r="E242" s="16">
        <v>5773838.5</v>
      </c>
      <c r="F242" s="16">
        <v>12302148.625</v>
      </c>
      <c r="G242" s="16">
        <v>15108498.75</v>
      </c>
      <c r="H242" s="16">
        <v>28514401</v>
      </c>
      <c r="I242" s="16">
        <v>29953164.9375</v>
      </c>
      <c r="J242" s="16">
        <v>20773233.5</v>
      </c>
      <c r="K242" s="16">
        <v>15045595.25</v>
      </c>
      <c r="L242" s="16">
        <v>13002853.875</v>
      </c>
      <c r="M242" s="16">
        <v>1010</v>
      </c>
      <c r="N242" s="16">
        <v>107.7</v>
      </c>
      <c r="O242" s="16">
        <f>(I242-F242)*3.72</f>
        <v>65661780.682500005</v>
      </c>
      <c r="P242" s="16">
        <f>(G242-D242)*5.89</f>
        <v>41522250.019999996</v>
      </c>
      <c r="Q242" s="16">
        <f>(H242-F242)*1</f>
        <v>16212252.375</v>
      </c>
      <c r="R242" s="17">
        <f>MEDIAN(O242:Q242)</f>
        <v>41522250.019999996</v>
      </c>
      <c r="S242" s="16">
        <f>(K242-E242)*1.23</f>
        <v>11404260.8025</v>
      </c>
      <c r="T242" s="16">
        <f>(L242-F242)*12.4</f>
        <v>8688745.0999999996</v>
      </c>
      <c r="U242" s="16">
        <f>(J242-D242)*1</f>
        <v>12714352.75</v>
      </c>
      <c r="V242" s="42">
        <f>MEDIAN(S242:U242)</f>
        <v>11404260.8025</v>
      </c>
      <c r="W242" s="16">
        <f>LOG(R242,2)</f>
        <v>25.307381287212344</v>
      </c>
      <c r="X242" s="16">
        <f>LOG(V242,2)</f>
        <v>23.443069601775335</v>
      </c>
      <c r="Y242" s="3">
        <f>V242/R242</f>
        <v>0.27465421062218248</v>
      </c>
      <c r="Z242" s="3">
        <f>LOG(Y242,2)</f>
        <v>-1.8643116854370096</v>
      </c>
      <c r="AA242" s="3">
        <f>TTEST(O242:Q242,S242:U242,2,1)</f>
        <v>0.17654797208470396</v>
      </c>
      <c r="AB242" s="3">
        <f>-LOG(AA242)</f>
        <v>0.75313726658845681</v>
      </c>
      <c r="AC242" s="16" t="s">
        <v>194</v>
      </c>
      <c r="AD242" s="16" t="s">
        <v>206</v>
      </c>
      <c r="AE242" s="16" t="s">
        <v>51</v>
      </c>
      <c r="AF242" s="16" t="s">
        <v>119</v>
      </c>
      <c r="AG242" s="15" t="s">
        <v>82</v>
      </c>
    </row>
    <row r="243" spans="1:33" x14ac:dyDescent="0.5">
      <c r="A243" s="16" t="s">
        <v>243</v>
      </c>
      <c r="B243" s="16" t="s">
        <v>244</v>
      </c>
      <c r="C243" s="16" t="s">
        <v>245</v>
      </c>
      <c r="D243" s="16">
        <v>9969209.375</v>
      </c>
      <c r="E243" s="16">
        <v>3077691.5</v>
      </c>
      <c r="F243" s="16">
        <v>6524876.09375</v>
      </c>
      <c r="G243" s="16">
        <v>30180972</v>
      </c>
      <c r="H243" s="16">
        <v>35724780.75</v>
      </c>
      <c r="I243" s="16">
        <v>36760048.125</v>
      </c>
      <c r="J243" s="16">
        <v>57006938.5</v>
      </c>
      <c r="K243" s="16">
        <v>33855142.5</v>
      </c>
      <c r="L243" s="16">
        <v>13025936.375</v>
      </c>
      <c r="M243" s="16">
        <v>760</v>
      </c>
      <c r="N243" s="16">
        <v>84.8</v>
      </c>
      <c r="O243" s="16">
        <f>(I243-F243)*3.72</f>
        <v>112474839.95625001</v>
      </c>
      <c r="P243" s="16">
        <f>(G243-D243)*5.89</f>
        <v>119047281.86125</v>
      </c>
      <c r="Q243" s="16">
        <f>(H243-F243)*1</f>
        <v>29199904.65625</v>
      </c>
      <c r="R243" s="17">
        <f>MEDIAN(O243:Q243)</f>
        <v>112474839.95625001</v>
      </c>
      <c r="S243" s="16">
        <f>(K243-E243)*1.23</f>
        <v>37856264.729999997</v>
      </c>
      <c r="T243" s="16">
        <f>(L243-F243)*12.4</f>
        <v>80613147.487499997</v>
      </c>
      <c r="U243" s="16">
        <f>(J243-D243)*1</f>
        <v>47037729.125</v>
      </c>
      <c r="V243" s="42">
        <f>MEDIAN(S243:U243)</f>
        <v>47037729.125</v>
      </c>
      <c r="W243" s="16">
        <f>LOG(R243,2)</f>
        <v>26.745027073164213</v>
      </c>
      <c r="X243" s="16">
        <f>LOG(V243,2)</f>
        <v>25.487315076018831</v>
      </c>
      <c r="Y243" s="3">
        <f>V243/R243</f>
        <v>0.41820667754047514</v>
      </c>
      <c r="Z243" s="3">
        <f>LOG(Y243,2)</f>
        <v>-1.2577119971453847</v>
      </c>
      <c r="AA243" s="3">
        <f>TTEST(O243:Q243,S243:U243,2,1)</f>
        <v>0.35936907257269368</v>
      </c>
      <c r="AB243" s="3">
        <f>-LOG(AA243)</f>
        <v>0.44445930115293975</v>
      </c>
      <c r="AC243" s="16" t="s">
        <v>246</v>
      </c>
      <c r="AD243" s="16" t="s">
        <v>247</v>
      </c>
      <c r="AE243" s="16" t="s">
        <v>60</v>
      </c>
      <c r="AF243" s="16" t="s">
        <v>248</v>
      </c>
      <c r="AG243" s="15" t="s">
        <v>82</v>
      </c>
    </row>
    <row r="244" spans="1:33" x14ac:dyDescent="0.5">
      <c r="A244" s="16" t="s">
        <v>854</v>
      </c>
      <c r="B244" s="16" t="s">
        <v>855</v>
      </c>
      <c r="C244" s="16" t="s">
        <v>856</v>
      </c>
      <c r="D244" s="16">
        <v>37811893.21875</v>
      </c>
      <c r="E244" s="16">
        <v>7331395</v>
      </c>
      <c r="F244" s="16">
        <v>6590757.125</v>
      </c>
      <c r="G244" s="16">
        <v>42964949.4375</v>
      </c>
      <c r="H244" s="16">
        <v>24137370.9375</v>
      </c>
      <c r="I244" s="16">
        <v>89092522</v>
      </c>
      <c r="J244" s="16">
        <v>16138899.84375</v>
      </c>
      <c r="K244" s="16">
        <v>37386293.125</v>
      </c>
      <c r="L244" s="16">
        <v>13108318</v>
      </c>
      <c r="M244" s="16">
        <v>326</v>
      </c>
      <c r="N244" s="16">
        <v>36.1</v>
      </c>
      <c r="O244" s="16">
        <f>(I244-F244)*3.72</f>
        <v>306906565.33500004</v>
      </c>
      <c r="P244" s="16">
        <f>(G244-D244)*5.89</f>
        <v>30351501.128437497</v>
      </c>
      <c r="Q244" s="16">
        <f>(H244-F244)*1</f>
        <v>17546613.8125</v>
      </c>
      <c r="R244" s="17">
        <f>MEDIAN(O244:Q244)</f>
        <v>30351501.128437497</v>
      </c>
      <c r="S244" s="16">
        <f>(K244-E244)*1.23</f>
        <v>36967524.693750001</v>
      </c>
      <c r="T244" s="16">
        <f>(L244-F244)*12.4</f>
        <v>80817754.850000009</v>
      </c>
      <c r="U244" s="16">
        <f>(J244-D244)*1</f>
        <v>-21672993.375</v>
      </c>
      <c r="V244" s="42">
        <f>MEDIAN(S244:U244)</f>
        <v>36967524.693750001</v>
      </c>
      <c r="W244" s="16">
        <f>LOG(R244,2)</f>
        <v>24.855264535453504</v>
      </c>
      <c r="X244" s="16">
        <f>LOG(V244,2)</f>
        <v>25.139755109640731</v>
      </c>
      <c r="Y244" s="3">
        <f>V244/R244</f>
        <v>1.2179801103515666</v>
      </c>
      <c r="Z244" s="3">
        <f>LOG(Y244,2)</f>
        <v>0.28449057418722468</v>
      </c>
      <c r="AA244" s="3">
        <f>TTEST(O244:Q244,S244:U244,2,1)</f>
        <v>0.46159042130104266</v>
      </c>
      <c r="AB244" s="3">
        <f>-LOG(AA244)</f>
        <v>0.33574321202577295</v>
      </c>
      <c r="AC244" s="16" t="s">
        <v>329</v>
      </c>
      <c r="AD244" s="16" t="s">
        <v>852</v>
      </c>
      <c r="AE244" s="16" t="s">
        <v>60</v>
      </c>
      <c r="AF244" s="16" t="s">
        <v>857</v>
      </c>
      <c r="AG244" s="15" t="s">
        <v>62</v>
      </c>
    </row>
    <row r="245" spans="1:33" x14ac:dyDescent="0.5">
      <c r="A245" s="16" t="s">
        <v>2530</v>
      </c>
      <c r="B245" s="16" t="s">
        <v>2531</v>
      </c>
      <c r="C245" s="16" t="s">
        <v>2532</v>
      </c>
      <c r="D245" s="16">
        <v>8159970.75</v>
      </c>
      <c r="E245" s="16">
        <v>5292499.75</v>
      </c>
      <c r="F245" s="16">
        <v>5513536.125</v>
      </c>
      <c r="G245" s="16">
        <v>13220426</v>
      </c>
      <c r="H245" s="16">
        <v>15749954.5</v>
      </c>
      <c r="I245" s="16">
        <v>25279062</v>
      </c>
      <c r="J245" s="16">
        <v>23568374</v>
      </c>
      <c r="K245" s="16">
        <v>21693934.5</v>
      </c>
      <c r="L245" s="16">
        <v>13372575.5</v>
      </c>
      <c r="M245" s="16">
        <v>101</v>
      </c>
      <c r="N245" s="16">
        <v>11.7</v>
      </c>
      <c r="O245" s="16">
        <f>(I245-F245)*3.72</f>
        <v>73527756.25500001</v>
      </c>
      <c r="P245" s="16">
        <f>(G245-D245)*5.89</f>
        <v>29806081.422499999</v>
      </c>
      <c r="Q245" s="16">
        <f>(H245-F245)*1</f>
        <v>10236418.375</v>
      </c>
      <c r="R245" s="17">
        <f>MEDIAN(O245:Q245)</f>
        <v>29806081.422499999</v>
      </c>
      <c r="S245" s="16">
        <f>(K245-E245)*1.23</f>
        <v>20173764.7425</v>
      </c>
      <c r="T245" s="16">
        <f>(L245-F245)*12.4</f>
        <v>97452088.25</v>
      </c>
      <c r="U245" s="16">
        <f>(J245-D245)*1</f>
        <v>15408403.25</v>
      </c>
      <c r="V245" s="42">
        <f>MEDIAN(S245:U245)</f>
        <v>20173764.7425</v>
      </c>
      <c r="W245" s="16">
        <f>LOG(R245,2)</f>
        <v>24.829103382246821</v>
      </c>
      <c r="X245" s="16">
        <f>LOG(V245,2)</f>
        <v>24.265977002922615</v>
      </c>
      <c r="Y245" s="3">
        <f>V245/R245</f>
        <v>0.67683384664148571</v>
      </c>
      <c r="Z245" s="3">
        <f>LOG(Y245,2)</f>
        <v>-0.56312637932420451</v>
      </c>
      <c r="AA245" s="3">
        <f>TTEST(O245:Q245,S245:U245,2,1)</f>
        <v>0.86979987348550714</v>
      </c>
      <c r="AB245" s="3">
        <f>-LOG(AA245)</f>
        <v>6.0580659839859809E-2</v>
      </c>
      <c r="AC245" s="16" t="s">
        <v>155</v>
      </c>
      <c r="AD245" s="16" t="s">
        <v>311</v>
      </c>
      <c r="AE245" s="16" t="s">
        <v>766</v>
      </c>
      <c r="AF245" s="16" t="s">
        <v>44</v>
      </c>
      <c r="AG245" s="15" t="s">
        <v>45</v>
      </c>
    </row>
    <row r="246" spans="1:33" x14ac:dyDescent="0.5">
      <c r="A246" s="16" t="s">
        <v>1488</v>
      </c>
      <c r="B246" s="16" t="s">
        <v>1489</v>
      </c>
      <c r="C246" s="16" t="s">
        <v>1490</v>
      </c>
      <c r="D246" s="16">
        <v>3369483.5</v>
      </c>
      <c r="E246" s="16">
        <v>10040764.75</v>
      </c>
      <c r="F246" s="16">
        <v>10011316.25</v>
      </c>
      <c r="G246" s="16">
        <v>14673908.5</v>
      </c>
      <c r="H246" s="16">
        <v>29067608</v>
      </c>
      <c r="I246" s="16">
        <v>14689165</v>
      </c>
      <c r="J246" s="16">
        <v>14036978</v>
      </c>
      <c r="K246" s="16">
        <v>12153498.75</v>
      </c>
      <c r="L246" s="16">
        <v>13479412</v>
      </c>
      <c r="M246" s="16">
        <v>858</v>
      </c>
      <c r="N246" s="16">
        <v>96.8</v>
      </c>
      <c r="O246" s="16">
        <f>(I246-F246)*3.72</f>
        <v>17401597.350000001</v>
      </c>
      <c r="P246" s="16">
        <f>(G246-D246)*5.89</f>
        <v>66583063.25</v>
      </c>
      <c r="Q246" s="16">
        <f>(H246-F246)*1</f>
        <v>19056291.75</v>
      </c>
      <c r="R246" s="17">
        <f>MEDIAN(O246:Q246)</f>
        <v>19056291.75</v>
      </c>
      <c r="S246" s="16">
        <f>(K246-E246)*1.23</f>
        <v>2598662.8199999998</v>
      </c>
      <c r="T246" s="16">
        <f>(L246-F246)*12.4</f>
        <v>43004387.300000004</v>
      </c>
      <c r="U246" s="16">
        <f>(J246-D246)*1</f>
        <v>10667494.5</v>
      </c>
      <c r="V246" s="42">
        <f>MEDIAN(S246:U246)</f>
        <v>10667494.5</v>
      </c>
      <c r="W246" s="16">
        <f>LOG(R246,2)</f>
        <v>24.183764070218064</v>
      </c>
      <c r="X246" s="16">
        <f>LOG(V246,2)</f>
        <v>23.346718030918851</v>
      </c>
      <c r="Y246" s="3">
        <f>V246/R246</f>
        <v>0.55978858006306498</v>
      </c>
      <c r="Z246" s="3">
        <f>LOG(Y246,2)</f>
        <v>-0.83704603929921395</v>
      </c>
      <c r="AA246" s="3">
        <f>TTEST(O246:Q246,S246:U246,2,1)</f>
        <v>7.132050151921665E-2</v>
      </c>
      <c r="AB246" s="3">
        <f>-LOG(AA246)</f>
        <v>1.1467856115670341</v>
      </c>
      <c r="AC246" s="16" t="s">
        <v>413</v>
      </c>
      <c r="AD246" s="16" t="s">
        <v>1491</v>
      </c>
      <c r="AE246" s="16" t="s">
        <v>80</v>
      </c>
      <c r="AF246" s="16" t="s">
        <v>1492</v>
      </c>
      <c r="AG246" s="15" t="s">
        <v>62</v>
      </c>
    </row>
    <row r="247" spans="1:33" x14ac:dyDescent="0.5">
      <c r="A247" s="16" t="s">
        <v>115</v>
      </c>
      <c r="B247" s="16" t="s">
        <v>116</v>
      </c>
      <c r="C247" s="16" t="s">
        <v>117</v>
      </c>
      <c r="D247" s="16">
        <v>13747507.46875</v>
      </c>
      <c r="E247" s="16">
        <v>4808415.375</v>
      </c>
      <c r="F247" s="16">
        <v>7121861.1875</v>
      </c>
      <c r="G247" s="16">
        <v>19436263</v>
      </c>
      <c r="H247" s="16">
        <v>16635387</v>
      </c>
      <c r="I247" s="16">
        <v>19515315.125</v>
      </c>
      <c r="J247" s="16">
        <v>29828077.875</v>
      </c>
      <c r="K247" s="16">
        <v>16534186.5</v>
      </c>
      <c r="L247" s="16">
        <v>13505589.6875</v>
      </c>
      <c r="M247" s="16">
        <v>425</v>
      </c>
      <c r="N247" s="16">
        <v>47</v>
      </c>
      <c r="O247" s="16">
        <f>(I247-F247)*3.72</f>
        <v>46103648.647500001</v>
      </c>
      <c r="P247" s="16">
        <f>(G247-D247)*5.89</f>
        <v>33506770.079062499</v>
      </c>
      <c r="Q247" s="16">
        <f>(H247-F247)*1</f>
        <v>9513525.8125</v>
      </c>
      <c r="R247" s="17">
        <f>MEDIAN(O247:Q247)</f>
        <v>33506770.079062499</v>
      </c>
      <c r="S247" s="16">
        <f>(K247-E247)*1.23</f>
        <v>14422698.483750001</v>
      </c>
      <c r="T247" s="16">
        <f>(L247-F247)*12.4</f>
        <v>79158233.400000006</v>
      </c>
      <c r="U247" s="16">
        <f>(J247-D247)*1</f>
        <v>16080570.40625</v>
      </c>
      <c r="V247" s="42">
        <f>MEDIAN(S247:U247)</f>
        <v>16080570.40625</v>
      </c>
      <c r="W247" s="16">
        <f>LOG(R247,2)</f>
        <v>24.99794928732496</v>
      </c>
      <c r="X247" s="16">
        <f>LOG(V247,2)</f>
        <v>23.938815246578674</v>
      </c>
      <c r="Y247" s="3">
        <f>V247/R247</f>
        <v>0.47992003909378084</v>
      </c>
      <c r="Z247" s="3">
        <f>LOG(Y247,2)</f>
        <v>-1.0591340407462848</v>
      </c>
      <c r="AA247" s="3">
        <f>TTEST(O247:Q247,S247:U247,2,1)</f>
        <v>0.78808777343237646</v>
      </c>
      <c r="AB247" s="3">
        <f>-LOG(AA247)</f>
        <v>0.10342541018242998</v>
      </c>
      <c r="AC247" s="16" t="s">
        <v>49</v>
      </c>
      <c r="AD247" s="16" t="s">
        <v>118</v>
      </c>
      <c r="AE247" s="16" t="s">
        <v>51</v>
      </c>
      <c r="AF247" s="16" t="s">
        <v>119</v>
      </c>
      <c r="AG247" s="15" t="s">
        <v>82</v>
      </c>
    </row>
    <row r="248" spans="1:33" x14ac:dyDescent="0.5">
      <c r="A248" s="16" t="s">
        <v>1645</v>
      </c>
      <c r="B248" s="16" t="s">
        <v>1646</v>
      </c>
      <c r="C248" s="16" t="s">
        <v>1647</v>
      </c>
      <c r="D248" s="16">
        <v>21949317</v>
      </c>
      <c r="E248" s="16">
        <v>5450556.25</v>
      </c>
      <c r="F248" s="16">
        <v>9736134</v>
      </c>
      <c r="G248" s="16">
        <v>42793739.625</v>
      </c>
      <c r="H248" s="16">
        <v>40411075</v>
      </c>
      <c r="I248" s="16">
        <v>50103147</v>
      </c>
      <c r="J248" s="16">
        <v>45581599.375</v>
      </c>
      <c r="K248" s="16">
        <v>30984426</v>
      </c>
      <c r="L248" s="16">
        <v>13567050.21875</v>
      </c>
      <c r="M248" s="16">
        <v>213</v>
      </c>
      <c r="N248" s="16">
        <v>23.3</v>
      </c>
      <c r="O248" s="16">
        <f>(I248-F248)*3.72</f>
        <v>150165288.36000001</v>
      </c>
      <c r="P248" s="16">
        <f>(G248-D248)*5.89</f>
        <v>122773649.26124999</v>
      </c>
      <c r="Q248" s="16">
        <f>(H248-F248)*1</f>
        <v>30674941</v>
      </c>
      <c r="R248" s="17">
        <f>MEDIAN(O248:Q248)</f>
        <v>122773649.26124999</v>
      </c>
      <c r="S248" s="16">
        <f>(K248-E248)*1.23</f>
        <v>31406659.7925</v>
      </c>
      <c r="T248" s="16">
        <f>(L248-F248)*12.4</f>
        <v>47503361.112500004</v>
      </c>
      <c r="U248" s="16">
        <f>(J248-D248)*1</f>
        <v>23632282.375</v>
      </c>
      <c r="V248" s="42">
        <f>MEDIAN(S248:U248)</f>
        <v>31406659.7925</v>
      </c>
      <c r="W248" s="16">
        <f>LOG(R248,2)</f>
        <v>26.871425709387644</v>
      </c>
      <c r="X248" s="16">
        <f>LOG(V248,2)</f>
        <v>24.904567179724811</v>
      </c>
      <c r="Y248" s="3">
        <f>V248/R248</f>
        <v>0.25580945081847151</v>
      </c>
      <c r="Z248" s="3">
        <f>LOG(Y248,2)</f>
        <v>-1.9668585296628331</v>
      </c>
      <c r="AA248" s="3">
        <f>TTEST(O248:Q248,S248:U248,2,1)</f>
        <v>0.1753852897932755</v>
      </c>
      <c r="AB248" s="3">
        <f>-LOG(AA248)</f>
        <v>0.75600683531157831</v>
      </c>
      <c r="AC248" s="16" t="s">
        <v>354</v>
      </c>
      <c r="AD248" s="16" t="s">
        <v>716</v>
      </c>
      <c r="AE248" s="16" t="s">
        <v>99</v>
      </c>
      <c r="AF248" s="16" t="s">
        <v>356</v>
      </c>
      <c r="AG248" s="15" t="s">
        <v>54</v>
      </c>
    </row>
    <row r="249" spans="1:33" x14ac:dyDescent="0.5">
      <c r="A249" s="16" t="s">
        <v>2442</v>
      </c>
      <c r="B249" s="16" t="s">
        <v>2443</v>
      </c>
      <c r="C249" s="16" t="s">
        <v>2444</v>
      </c>
      <c r="D249" s="16">
        <v>10284784.125</v>
      </c>
      <c r="E249" s="16">
        <v>14710990.5</v>
      </c>
      <c r="F249" s="16">
        <v>13817528.125</v>
      </c>
      <c r="G249" s="16">
        <v>32545622.625</v>
      </c>
      <c r="H249" s="16">
        <v>50090383.5</v>
      </c>
      <c r="I249" s="16">
        <v>72967840</v>
      </c>
      <c r="J249" s="16">
        <v>12873022</v>
      </c>
      <c r="K249" s="16">
        <v>37507030.25</v>
      </c>
      <c r="L249" s="16">
        <v>13637783.375</v>
      </c>
      <c r="M249" s="16">
        <v>354</v>
      </c>
      <c r="N249" s="16">
        <v>40.5</v>
      </c>
      <c r="O249" s="16">
        <f>(I249-F249)*3.72</f>
        <v>220039160.17500001</v>
      </c>
      <c r="P249" s="16">
        <f>(G249-D249)*5.89</f>
        <v>131116338.76499999</v>
      </c>
      <c r="Q249" s="16">
        <f>(H249-F249)*1</f>
        <v>36272855.375</v>
      </c>
      <c r="R249" s="17">
        <f>MEDIAN(O249:Q249)</f>
        <v>131116338.76499999</v>
      </c>
      <c r="S249" s="16">
        <f>(K249-E249)*1.23</f>
        <v>28039128.892499998</v>
      </c>
      <c r="T249" s="16">
        <f>(L249-F249)*12.4</f>
        <v>-2228834.9</v>
      </c>
      <c r="U249" s="16">
        <f>(J249-D249)*1</f>
        <v>2588237.875</v>
      </c>
      <c r="V249" s="42">
        <f>MEDIAN(S249:U249)</f>
        <v>2588237.875</v>
      </c>
      <c r="W249" s="16">
        <f>LOG(R249,2)</f>
        <v>26.966272234029294</v>
      </c>
      <c r="X249" s="16">
        <f>LOG(V249,2)</f>
        <v>21.303538785306891</v>
      </c>
      <c r="Y249" s="3">
        <f>V249/R249</f>
        <v>1.9740010279259725E-2</v>
      </c>
      <c r="Z249" s="3">
        <f>LOG(Y249,2)</f>
        <v>-5.6627334487224017</v>
      </c>
      <c r="AA249" s="3">
        <f>TTEST(O249:Q249,S249:U249,2,1)</f>
        <v>0.12232809590061977</v>
      </c>
      <c r="AB249" s="3">
        <f>-LOG(AA249)</f>
        <v>0.91247378422903613</v>
      </c>
      <c r="AC249" s="16" t="s">
        <v>2445</v>
      </c>
      <c r="AD249" s="16" t="s">
        <v>318</v>
      </c>
      <c r="AE249" s="16" t="s">
        <v>145</v>
      </c>
      <c r="AF249" s="16" t="s">
        <v>2446</v>
      </c>
      <c r="AG249" s="15" t="s">
        <v>62</v>
      </c>
    </row>
    <row r="250" spans="1:33" x14ac:dyDescent="0.5">
      <c r="A250" s="16" t="s">
        <v>480</v>
      </c>
      <c r="B250" s="16" t="s">
        <v>481</v>
      </c>
      <c r="C250" s="16" t="s">
        <v>482</v>
      </c>
      <c r="D250" s="16">
        <v>9429093.25</v>
      </c>
      <c r="E250" s="16">
        <v>4371223.75</v>
      </c>
      <c r="F250" s="16">
        <v>5393848</v>
      </c>
      <c r="G250" s="16">
        <v>17346778.25</v>
      </c>
      <c r="H250" s="16">
        <v>10739951</v>
      </c>
      <c r="I250" s="16">
        <v>21794484.5</v>
      </c>
      <c r="J250" s="16">
        <v>26122165</v>
      </c>
      <c r="K250" s="16">
        <v>13956334.25</v>
      </c>
      <c r="L250" s="16">
        <v>13932219</v>
      </c>
      <c r="M250" s="16">
        <v>331</v>
      </c>
      <c r="N250" s="16">
        <v>38.200000000000003</v>
      </c>
      <c r="O250" s="16">
        <f>(I250-F250)*3.72</f>
        <v>61010367.780000001</v>
      </c>
      <c r="P250" s="16">
        <f>(G250-D250)*5.89</f>
        <v>46635164.649999999</v>
      </c>
      <c r="Q250" s="16">
        <f>(H250-F250)*1</f>
        <v>5346103</v>
      </c>
      <c r="R250" s="17">
        <f>MEDIAN(O250:Q250)</f>
        <v>46635164.649999999</v>
      </c>
      <c r="S250" s="16">
        <f>(K250-E250)*1.23</f>
        <v>11789685.914999999</v>
      </c>
      <c r="T250" s="16">
        <f>(L250-F250)*12.4</f>
        <v>105875800.40000001</v>
      </c>
      <c r="U250" s="16">
        <f>(J250-D250)*1</f>
        <v>16693071.75</v>
      </c>
      <c r="V250" s="42">
        <f>MEDIAN(S250:U250)</f>
        <v>16693071.75</v>
      </c>
      <c r="W250" s="16">
        <f>LOG(R250,2)</f>
        <v>25.474914875196301</v>
      </c>
      <c r="X250" s="16">
        <f>LOG(V250,2)</f>
        <v>23.992746118656207</v>
      </c>
      <c r="Y250" s="3">
        <f>V250/R250</f>
        <v>0.35795031228650331</v>
      </c>
      <c r="Z250" s="3">
        <f>LOG(Y250,2)</f>
        <v>-1.4821687565400956</v>
      </c>
      <c r="AA250" s="3">
        <f>TTEST(O250:Q250,S250:U250,2,1)</f>
        <v>0.84154226985298464</v>
      </c>
      <c r="AB250" s="3">
        <f>-LOG(AA250)</f>
        <v>7.4924064949175723E-2</v>
      </c>
      <c r="AC250" s="16" t="s">
        <v>252</v>
      </c>
      <c r="AD250" s="16" t="s">
        <v>483</v>
      </c>
      <c r="AE250" s="16" t="s">
        <v>51</v>
      </c>
      <c r="AF250" s="16" t="s">
        <v>484</v>
      </c>
      <c r="AG250" s="15" t="s">
        <v>485</v>
      </c>
    </row>
    <row r="251" spans="1:33" x14ac:dyDescent="0.5">
      <c r="A251" s="16" t="s">
        <v>1774</v>
      </c>
      <c r="B251" s="16" t="s">
        <v>1775</v>
      </c>
      <c r="C251" s="16" t="s">
        <v>1776</v>
      </c>
      <c r="D251" s="16">
        <v>9902120.375</v>
      </c>
      <c r="E251" s="16">
        <v>5131654.625</v>
      </c>
      <c r="F251" s="16">
        <v>7288548.75</v>
      </c>
      <c r="G251" s="16">
        <v>27129297.75</v>
      </c>
      <c r="H251" s="16">
        <v>18513033</v>
      </c>
      <c r="I251" s="16">
        <v>31773709</v>
      </c>
      <c r="J251" s="16">
        <v>30095901.75</v>
      </c>
      <c r="K251" s="16">
        <v>14099062</v>
      </c>
      <c r="L251" s="16">
        <v>14246330.5</v>
      </c>
      <c r="M251" s="16">
        <v>631</v>
      </c>
      <c r="N251" s="16">
        <v>70</v>
      </c>
      <c r="O251" s="16">
        <f>(I251-F251)*3.72</f>
        <v>91084796.13000001</v>
      </c>
      <c r="P251" s="16">
        <f>(G251-D251)*5.89</f>
        <v>101468074.73875</v>
      </c>
      <c r="Q251" s="16">
        <f>(H251-F251)*1</f>
        <v>11224484.25</v>
      </c>
      <c r="R251" s="17">
        <f>MEDIAN(O251:Q251)</f>
        <v>91084796.13000001</v>
      </c>
      <c r="S251" s="16">
        <f>(K251-E251)*1.23</f>
        <v>11029911.071249999</v>
      </c>
      <c r="T251" s="16">
        <f>(L251-F251)*12.4</f>
        <v>86276493.700000003</v>
      </c>
      <c r="U251" s="16">
        <f>(J251-D251)*1</f>
        <v>20193781.375</v>
      </c>
      <c r="V251" s="42">
        <f>MEDIAN(S251:U251)</f>
        <v>20193781.375</v>
      </c>
      <c r="W251" s="16">
        <f>LOG(R251,2)</f>
        <v>26.44070692374483</v>
      </c>
      <c r="X251" s="16">
        <f>LOG(V251,2)</f>
        <v>24.267407751213618</v>
      </c>
      <c r="Y251" s="3">
        <f>V251/R251</f>
        <v>0.22170309681737219</v>
      </c>
      <c r="Z251" s="3">
        <f>LOG(Y251,2)</f>
        <v>-2.1732991725312099</v>
      </c>
      <c r="AA251" s="3">
        <f>TTEST(O251:Q251,S251:U251,2,1)</f>
        <v>0.39235480037110748</v>
      </c>
      <c r="AB251" s="3">
        <f>-LOG(AA251)</f>
        <v>0.40632102952874216</v>
      </c>
      <c r="AC251" s="16" t="s">
        <v>514</v>
      </c>
      <c r="AD251" s="16" t="s">
        <v>72</v>
      </c>
      <c r="AE251" s="16" t="s">
        <v>43</v>
      </c>
      <c r="AF251" s="16" t="s">
        <v>44</v>
      </c>
      <c r="AG251" s="15" t="s">
        <v>62</v>
      </c>
    </row>
    <row r="252" spans="1:33" x14ac:dyDescent="0.5">
      <c r="A252" s="16" t="s">
        <v>2410</v>
      </c>
      <c r="B252" s="16" t="s">
        <v>2411</v>
      </c>
      <c r="C252" s="16" t="s">
        <v>2412</v>
      </c>
      <c r="D252" s="16">
        <v>16652731.375</v>
      </c>
      <c r="E252" s="16">
        <v>8868922.75</v>
      </c>
      <c r="F252" s="16">
        <v>19166689</v>
      </c>
      <c r="G252" s="16">
        <v>35785786</v>
      </c>
      <c r="H252" s="16">
        <v>34885008</v>
      </c>
      <c r="I252" s="16">
        <v>122334302.75</v>
      </c>
      <c r="J252" s="16">
        <v>19918638.125</v>
      </c>
      <c r="K252" s="16">
        <v>42816115</v>
      </c>
      <c r="L252" s="16">
        <v>14561850.5</v>
      </c>
      <c r="M252" s="16">
        <v>178</v>
      </c>
      <c r="N252" s="16">
        <v>20.5</v>
      </c>
      <c r="O252" s="16">
        <f>(I252-F252)*3.72</f>
        <v>383783523.15000004</v>
      </c>
      <c r="P252" s="16">
        <f>(G252-D252)*5.89</f>
        <v>112693691.74124999</v>
      </c>
      <c r="Q252" s="16">
        <f>(H252-F252)*1</f>
        <v>15718319</v>
      </c>
      <c r="R252" s="17">
        <f>MEDIAN(O252:Q252)</f>
        <v>112693691.74124999</v>
      </c>
      <c r="S252" s="16">
        <f>(K252-E252)*1.23</f>
        <v>41755046.467500001</v>
      </c>
      <c r="T252" s="16">
        <f>(L252-F252)*12.4</f>
        <v>-57099997.399999999</v>
      </c>
      <c r="U252" s="16">
        <f>(J252-D252)*1</f>
        <v>3265906.75</v>
      </c>
      <c r="V252" s="42">
        <f>MEDIAN(S252:U252)</f>
        <v>3265906.75</v>
      </c>
      <c r="W252" s="16">
        <f>LOG(R252,2)</f>
        <v>26.747831519078147</v>
      </c>
      <c r="X252" s="16">
        <f>LOG(V252,2)</f>
        <v>21.639052168174441</v>
      </c>
      <c r="Y252" s="3">
        <f>V252/R252</f>
        <v>2.8980386564127079E-2</v>
      </c>
      <c r="Z252" s="3">
        <f>LOG(Y252,2)</f>
        <v>-5.1087793509037054</v>
      </c>
      <c r="AA252" s="3">
        <f>TTEST(O252:Q252,S252:U252,2,1)</f>
        <v>0.20773824573509048</v>
      </c>
      <c r="AB252" s="3">
        <f>-LOG(AA252)</f>
        <v>0.68248354013979262</v>
      </c>
      <c r="AC252" s="16" t="s">
        <v>105</v>
      </c>
      <c r="AD252" s="16" t="s">
        <v>380</v>
      </c>
      <c r="AE252" s="16" t="s">
        <v>107</v>
      </c>
      <c r="AF252" s="16" t="s">
        <v>2369</v>
      </c>
      <c r="AG252" s="15" t="s">
        <v>485</v>
      </c>
    </row>
    <row r="253" spans="1:33" x14ac:dyDescent="0.5">
      <c r="A253" s="16" t="s">
        <v>2280</v>
      </c>
      <c r="B253" s="16" t="s">
        <v>2281</v>
      </c>
      <c r="C253" s="16" t="s">
        <v>2282</v>
      </c>
      <c r="D253" s="16">
        <v>18862603.875</v>
      </c>
      <c r="E253" s="16">
        <v>19586810.625</v>
      </c>
      <c r="F253" s="16">
        <v>14148900.75</v>
      </c>
      <c r="G253" s="16">
        <v>55473616</v>
      </c>
      <c r="H253" s="16">
        <v>18372517</v>
      </c>
      <c r="I253" s="16">
        <v>29821335.390625</v>
      </c>
      <c r="J253" s="16">
        <v>34989522.5</v>
      </c>
      <c r="K253" s="16">
        <v>19428721.25</v>
      </c>
      <c r="L253" s="16">
        <v>14597902.125</v>
      </c>
      <c r="M253" s="16">
        <v>955</v>
      </c>
      <c r="N253" s="16">
        <v>108.6</v>
      </c>
      <c r="O253" s="16">
        <f>(I253-F253)*3.72</f>
        <v>58301456.863125004</v>
      </c>
      <c r="P253" s="16">
        <f>(G253-D253)*5.89</f>
        <v>215638861.41624999</v>
      </c>
      <c r="Q253" s="16">
        <f>(H253-F253)*1</f>
        <v>4223616.25</v>
      </c>
      <c r="R253" s="17">
        <f>MEDIAN(O253:Q253)</f>
        <v>58301456.863125004</v>
      </c>
      <c r="S253" s="16">
        <f>(K253-E253)*1.23</f>
        <v>-194449.93124999999</v>
      </c>
      <c r="T253" s="16">
        <f>(L253-F253)*12.4</f>
        <v>5567617.0499999998</v>
      </c>
      <c r="U253" s="16">
        <f>(J253-D253)*1</f>
        <v>16126918.625</v>
      </c>
      <c r="V253" s="42">
        <f>MEDIAN(S253:U253)</f>
        <v>5567617.0499999998</v>
      </c>
      <c r="W253" s="16">
        <f>LOG(R253,2)</f>
        <v>25.797028598802747</v>
      </c>
      <c r="X253" s="16">
        <f>LOG(V253,2)</f>
        <v>22.408628552948727</v>
      </c>
      <c r="Y253" s="3">
        <f>V253/R253</f>
        <v>9.5497048436905416E-2</v>
      </c>
      <c r="Z253" s="3">
        <f>LOG(Y253,2)</f>
        <v>-3.3884000458540213</v>
      </c>
      <c r="AA253" s="3">
        <f>TTEST(O253:Q253,S253:U253,2,1)</f>
        <v>0.32146072506712142</v>
      </c>
      <c r="AB253" s="3">
        <f>-LOG(AA253)</f>
        <v>0.49287208006031541</v>
      </c>
      <c r="AC253" s="16" t="s">
        <v>41</v>
      </c>
      <c r="AD253" s="16" t="s">
        <v>42</v>
      </c>
      <c r="AE253" s="16" t="s">
        <v>60</v>
      </c>
      <c r="AF253" s="16" t="s">
        <v>2283</v>
      </c>
      <c r="AG253" s="15" t="s">
        <v>45</v>
      </c>
    </row>
    <row r="254" spans="1:33" x14ac:dyDescent="0.5">
      <c r="A254" s="16" t="s">
        <v>162</v>
      </c>
      <c r="B254" s="16" t="s">
        <v>163</v>
      </c>
      <c r="C254" s="16" t="s">
        <v>164</v>
      </c>
      <c r="D254" s="16">
        <v>33569148</v>
      </c>
      <c r="E254" s="16">
        <v>16469873.25</v>
      </c>
      <c r="F254" s="16">
        <v>7084750.0625</v>
      </c>
      <c r="G254" s="16">
        <v>21148889</v>
      </c>
      <c r="H254" s="16">
        <v>29685752</v>
      </c>
      <c r="I254" s="16">
        <v>31756883.5</v>
      </c>
      <c r="J254" s="16">
        <v>25482307.625</v>
      </c>
      <c r="K254" s="16">
        <v>39132716.5</v>
      </c>
      <c r="L254" s="16">
        <v>14746505.625</v>
      </c>
      <c r="M254" s="16">
        <v>5890</v>
      </c>
      <c r="N254" s="16">
        <v>628.70000000000005</v>
      </c>
      <c r="O254" s="16">
        <f>(I254-F254)*3.72</f>
        <v>91780336.387500003</v>
      </c>
      <c r="P254" s="16">
        <f>(G254-D254)*5.89</f>
        <v>-73155325.50999999</v>
      </c>
      <c r="Q254" s="16">
        <f>(H254-F254)*1</f>
        <v>22601001.9375</v>
      </c>
      <c r="R254" s="17">
        <f>MEDIAN(O254:Q254)</f>
        <v>22601001.9375</v>
      </c>
      <c r="S254" s="16">
        <f>(K254-E254)*1.23</f>
        <v>27875297.197499998</v>
      </c>
      <c r="T254" s="16">
        <f>(L254-F254)*12.4</f>
        <v>95005768.975000009</v>
      </c>
      <c r="U254" s="16">
        <f>(J254-D254)*1</f>
        <v>-8086840.375</v>
      </c>
      <c r="V254" s="42">
        <f>MEDIAN(S254:U254)</f>
        <v>27875297.197499998</v>
      </c>
      <c r="W254" s="16">
        <f>LOG(R254,2)</f>
        <v>24.429883395180394</v>
      </c>
      <c r="X254" s="16">
        <f>LOG(V254,2)</f>
        <v>24.732483850879412</v>
      </c>
      <c r="Y254" s="3">
        <f>V254/R254</f>
        <v>1.2333655505444114</v>
      </c>
      <c r="Z254" s="3">
        <f>LOG(Y254,2)</f>
        <v>0.30260045569901983</v>
      </c>
      <c r="AA254" s="3">
        <f>TTEST(O254:Q254,S254:U254,2,1)</f>
        <v>0.76725358432236623</v>
      </c>
      <c r="AB254" s="3">
        <f>-LOG(AA254)</f>
        <v>0.11506107402968302</v>
      </c>
      <c r="AC254" s="16" t="s">
        <v>155</v>
      </c>
      <c r="AD254" s="16" t="s">
        <v>165</v>
      </c>
      <c r="AE254" s="16" t="s">
        <v>51</v>
      </c>
      <c r="AF254" s="16" t="s">
        <v>44</v>
      </c>
      <c r="AG254" s="15" t="s">
        <v>45</v>
      </c>
    </row>
    <row r="255" spans="1:33" x14ac:dyDescent="0.5">
      <c r="A255" s="16" t="s">
        <v>1062</v>
      </c>
      <c r="B255" s="16" t="s">
        <v>1063</v>
      </c>
      <c r="C255" s="16" t="s">
        <v>1064</v>
      </c>
      <c r="D255" s="16">
        <v>14300818</v>
      </c>
      <c r="E255" s="16">
        <v>6342337</v>
      </c>
      <c r="F255" s="16">
        <v>9697114.875</v>
      </c>
      <c r="G255" s="16">
        <v>27048686</v>
      </c>
      <c r="H255" s="16">
        <v>25493026</v>
      </c>
      <c r="I255" s="16">
        <v>41044085</v>
      </c>
      <c r="J255" s="16">
        <v>31000206</v>
      </c>
      <c r="K255" s="16">
        <v>44691195</v>
      </c>
      <c r="L255" s="16">
        <v>14768101</v>
      </c>
      <c r="M255" s="16">
        <v>357</v>
      </c>
      <c r="N255" s="16">
        <v>40.200000000000003</v>
      </c>
      <c r="O255" s="16">
        <f>(I255-F255)*3.72</f>
        <v>116610728.86500001</v>
      </c>
      <c r="P255" s="16">
        <f>(G255-D255)*5.89</f>
        <v>75084942.519999996</v>
      </c>
      <c r="Q255" s="16">
        <f>(H255-F255)*1</f>
        <v>15795911.125</v>
      </c>
      <c r="R255" s="17">
        <f>MEDIAN(O255:Q255)</f>
        <v>75084942.519999996</v>
      </c>
      <c r="S255" s="16">
        <f>(K255-E255)*1.23</f>
        <v>47169095.339999996</v>
      </c>
      <c r="T255" s="16">
        <f>(L255-F255)*12.4</f>
        <v>62880227.950000003</v>
      </c>
      <c r="U255" s="16">
        <f>(J255-D255)*1</f>
        <v>16699388</v>
      </c>
      <c r="V255" s="42">
        <f>MEDIAN(S255:U255)</f>
        <v>47169095.339999996</v>
      </c>
      <c r="W255" s="16">
        <f>LOG(R255,2)</f>
        <v>26.162020283938151</v>
      </c>
      <c r="X255" s="16">
        <f>LOG(V255,2)</f>
        <v>25.491338595776281</v>
      </c>
      <c r="Y255" s="3">
        <f>V255/R255</f>
        <v>0.62820978157419249</v>
      </c>
      <c r="Z255" s="3">
        <f>LOG(Y255,2)</f>
        <v>-0.67068168816186791</v>
      </c>
      <c r="AA255" s="3">
        <f>TTEST(O255:Q255,S255:U255,2,1)</f>
        <v>0.33887762775715957</v>
      </c>
      <c r="AB255" s="3">
        <f>-LOG(AA255)</f>
        <v>0.4699571017507882</v>
      </c>
      <c r="AC255" s="16" t="s">
        <v>1065</v>
      </c>
      <c r="AD255" s="16" t="s">
        <v>1066</v>
      </c>
      <c r="AE255" s="16" t="s">
        <v>396</v>
      </c>
      <c r="AF255" s="16" t="s">
        <v>44</v>
      </c>
      <c r="AG255" s="15" t="s">
        <v>82</v>
      </c>
    </row>
    <row r="256" spans="1:33" x14ac:dyDescent="0.5">
      <c r="A256" s="16" t="s">
        <v>1777</v>
      </c>
      <c r="B256" s="16" t="s">
        <v>1778</v>
      </c>
      <c r="C256" s="16" t="s">
        <v>1779</v>
      </c>
      <c r="D256" s="16">
        <v>16576059</v>
      </c>
      <c r="E256" s="16">
        <v>12383094.25</v>
      </c>
      <c r="F256" s="16">
        <v>3297830.5</v>
      </c>
      <c r="G256" s="16">
        <v>94355984.5</v>
      </c>
      <c r="H256" s="16">
        <v>49926169.5</v>
      </c>
      <c r="I256" s="16">
        <v>33091641.25</v>
      </c>
      <c r="J256" s="16">
        <v>41109706.5</v>
      </c>
      <c r="K256" s="16">
        <v>18201303.5</v>
      </c>
      <c r="L256" s="16">
        <v>14796743</v>
      </c>
      <c r="M256" s="16">
        <v>411</v>
      </c>
      <c r="N256" s="16">
        <v>46.8</v>
      </c>
      <c r="O256" s="16">
        <f>(I256-F256)*3.72</f>
        <v>110832975.99000001</v>
      </c>
      <c r="P256" s="16">
        <f>(G256-D256)*5.89</f>
        <v>458123761.19499999</v>
      </c>
      <c r="Q256" s="16">
        <f>(H256-F256)*1</f>
        <v>46628339</v>
      </c>
      <c r="R256" s="17">
        <f>MEDIAN(O256:Q256)</f>
        <v>110832975.99000001</v>
      </c>
      <c r="S256" s="16">
        <f>(K256-E256)*1.23</f>
        <v>7156397.3774999995</v>
      </c>
      <c r="T256" s="16">
        <f>(L256-F256)*12.4</f>
        <v>142586515</v>
      </c>
      <c r="U256" s="16">
        <f>(J256-D256)*1</f>
        <v>24533647.5</v>
      </c>
      <c r="V256" s="42">
        <f>MEDIAN(S256:U256)</f>
        <v>24533647.5</v>
      </c>
      <c r="W256" s="16">
        <f>LOG(R256,2)</f>
        <v>26.723811947518314</v>
      </c>
      <c r="X256" s="16">
        <f>LOG(V256,2)</f>
        <v>24.54825840438367</v>
      </c>
      <c r="Y256" s="3">
        <f>V256/R256</f>
        <v>0.22135693173314744</v>
      </c>
      <c r="Z256" s="3">
        <f>LOG(Y256,2)</f>
        <v>-2.1755535431346407</v>
      </c>
      <c r="AA256" s="3">
        <f>TTEST(O256:Q256,S256:U256,2,1)</f>
        <v>0.23456149149678696</v>
      </c>
      <c r="AB256" s="3">
        <f>-LOG(AA256)</f>
        <v>0.6297432854992111</v>
      </c>
      <c r="AC256" s="16" t="s">
        <v>1780</v>
      </c>
      <c r="AD256" s="16" t="s">
        <v>72</v>
      </c>
      <c r="AE256" s="16" t="s">
        <v>60</v>
      </c>
      <c r="AF256" s="16" t="s">
        <v>1781</v>
      </c>
      <c r="AG256" s="15" t="s">
        <v>45</v>
      </c>
    </row>
    <row r="257" spans="1:33" x14ac:dyDescent="0.5">
      <c r="A257" s="16" t="s">
        <v>2072</v>
      </c>
      <c r="B257" s="16" t="s">
        <v>2073</v>
      </c>
      <c r="C257" s="16" t="s">
        <v>2074</v>
      </c>
      <c r="D257" s="16">
        <v>57361421</v>
      </c>
      <c r="E257" s="16">
        <v>5697576.5625</v>
      </c>
      <c r="F257" s="16">
        <v>4879019.125</v>
      </c>
      <c r="G257" s="16">
        <v>36432091.5</v>
      </c>
      <c r="H257" s="16">
        <v>25145266.5</v>
      </c>
      <c r="I257" s="16">
        <v>96261022</v>
      </c>
      <c r="J257" s="16">
        <v>33675380</v>
      </c>
      <c r="K257" s="16">
        <v>62976019</v>
      </c>
      <c r="L257" s="16">
        <v>14821429.875</v>
      </c>
      <c r="M257" s="16">
        <v>318</v>
      </c>
      <c r="N257" s="16">
        <v>34.799999999999997</v>
      </c>
      <c r="O257" s="16">
        <f>(I257-F257)*3.72</f>
        <v>339941050.69499999</v>
      </c>
      <c r="P257" s="16">
        <f>(G257-D257)*5.89</f>
        <v>-123273750.755</v>
      </c>
      <c r="Q257" s="16">
        <f>(H257-F257)*1</f>
        <v>20266247.375</v>
      </c>
      <c r="R257" s="17">
        <f>MEDIAN(O257:Q257)</f>
        <v>20266247.375</v>
      </c>
      <c r="S257" s="16">
        <f>(K257-E257)*1.23</f>
        <v>70452484.198125005</v>
      </c>
      <c r="T257" s="16">
        <f>(L257-F257)*12.4</f>
        <v>123285893.3</v>
      </c>
      <c r="U257" s="16">
        <f>(J257-D257)*1</f>
        <v>-23686041</v>
      </c>
      <c r="V257" s="42">
        <f>MEDIAN(S257:U257)</f>
        <v>70452484.198125005</v>
      </c>
      <c r="W257" s="16">
        <f>LOG(R257,2)</f>
        <v>24.272575639317186</v>
      </c>
      <c r="X257" s="16">
        <f>LOG(V257,2)</f>
        <v>26.070147241961902</v>
      </c>
      <c r="Y257" s="3">
        <f>V257/R257</f>
        <v>3.476345812547105</v>
      </c>
      <c r="Z257" s="3">
        <f>LOG(Y257,2)</f>
        <v>1.7975716026447193</v>
      </c>
      <c r="AA257" s="3">
        <f>TTEST(O257:Q257,S257:U257,2,1)</f>
        <v>0.8950413341904937</v>
      </c>
      <c r="AB257" s="3">
        <f>-LOG(AA257)</f>
        <v>4.8156907928407953E-2</v>
      </c>
      <c r="AC257" s="16" t="s">
        <v>438</v>
      </c>
      <c r="AD257" s="16" t="s">
        <v>118</v>
      </c>
      <c r="AE257" s="16" t="s">
        <v>240</v>
      </c>
      <c r="AF257" s="16" t="s">
        <v>2075</v>
      </c>
      <c r="AG257" s="15" t="s">
        <v>82</v>
      </c>
    </row>
    <row r="258" spans="1:33" x14ac:dyDescent="0.5">
      <c r="A258" s="16" t="s">
        <v>1018</v>
      </c>
      <c r="B258" s="16" t="s">
        <v>1019</v>
      </c>
      <c r="C258" s="16" t="s">
        <v>1020</v>
      </c>
      <c r="D258" s="16">
        <v>66992972.75</v>
      </c>
      <c r="E258" s="16">
        <v>13355460.1875</v>
      </c>
      <c r="F258" s="16">
        <v>11600871.28125</v>
      </c>
      <c r="G258" s="16">
        <v>49053828</v>
      </c>
      <c r="H258" s="16">
        <v>47225125.75</v>
      </c>
      <c r="I258" s="16">
        <v>157633237.1875</v>
      </c>
      <c r="J258" s="16">
        <v>21879118.34375</v>
      </c>
      <c r="K258" s="16">
        <v>120924822.5</v>
      </c>
      <c r="L258" s="16">
        <v>15001572.6875</v>
      </c>
      <c r="M258" s="16">
        <v>355</v>
      </c>
      <c r="N258" s="16">
        <v>40.4</v>
      </c>
      <c r="O258" s="16">
        <f>(I258-F258)*3.72</f>
        <v>543240401.17124999</v>
      </c>
      <c r="P258" s="16">
        <f>(G258-D258)*5.89</f>
        <v>-105661562.5775</v>
      </c>
      <c r="Q258" s="16">
        <f>(H258-F258)*1</f>
        <v>35624254.46875</v>
      </c>
      <c r="R258" s="17">
        <f>MEDIAN(O258:Q258)</f>
        <v>35624254.46875</v>
      </c>
      <c r="S258" s="16">
        <f>(K258-E258)*1.23</f>
        <v>132310315.644375</v>
      </c>
      <c r="T258" s="16">
        <f>(L258-F258)*12.4</f>
        <v>42168697.4375</v>
      </c>
      <c r="U258" s="16">
        <f>(J258-D258)*1</f>
        <v>-45113854.40625</v>
      </c>
      <c r="V258" s="42">
        <f>MEDIAN(S258:U258)</f>
        <v>42168697.4375</v>
      </c>
      <c r="W258" s="16">
        <f>LOG(R258,2)</f>
        <v>25.086356486502826</v>
      </c>
      <c r="X258" s="16">
        <f>LOG(V258,2)</f>
        <v>25.329669122644273</v>
      </c>
      <c r="Y258" s="3">
        <f>V258/R258</f>
        <v>1.1837075067631482</v>
      </c>
      <c r="Z258" s="3">
        <f>LOG(Y258,2)</f>
        <v>0.2433126361414433</v>
      </c>
      <c r="AA258" s="3">
        <f>TTEST(O258:Q258,S258:U258,2,1)</f>
        <v>0.55300763084989968</v>
      </c>
      <c r="AB258" s="3">
        <f>-LOG(AA258)</f>
        <v>0.2572688759048159</v>
      </c>
      <c r="AC258" s="16" t="s">
        <v>1021</v>
      </c>
      <c r="AD258" s="16" t="s">
        <v>395</v>
      </c>
      <c r="AE258" s="16" t="s">
        <v>145</v>
      </c>
      <c r="AF258" s="16" t="s">
        <v>1022</v>
      </c>
      <c r="AG258" s="15" t="s">
        <v>62</v>
      </c>
    </row>
    <row r="259" spans="1:33" x14ac:dyDescent="0.5">
      <c r="A259" s="16" t="s">
        <v>2713</v>
      </c>
      <c r="B259" s="16" t="s">
        <v>2714</v>
      </c>
      <c r="C259" s="16" t="s">
        <v>2715</v>
      </c>
      <c r="D259" s="16">
        <v>8416170</v>
      </c>
      <c r="E259" s="16">
        <v>22442964</v>
      </c>
      <c r="F259" s="16">
        <v>21397432</v>
      </c>
      <c r="G259" s="16">
        <v>108783440</v>
      </c>
      <c r="H259" s="16">
        <v>41002992</v>
      </c>
      <c r="I259" s="16">
        <v>17964926</v>
      </c>
      <c r="J259" s="16">
        <v>29708658</v>
      </c>
      <c r="K259" s="16">
        <v>9989526</v>
      </c>
      <c r="L259" s="16">
        <v>15005261</v>
      </c>
      <c r="M259" s="16">
        <v>392</v>
      </c>
      <c r="N259" s="16">
        <v>42.8</v>
      </c>
      <c r="O259" s="16">
        <f>(I259-F259)*3.72</f>
        <v>-12768922.32</v>
      </c>
      <c r="P259" s="16">
        <f>(G259-D259)*5.89</f>
        <v>591163220.29999995</v>
      </c>
      <c r="Q259" s="16">
        <f>(H259-F259)*1</f>
        <v>19605560</v>
      </c>
      <c r="R259" s="17">
        <f>MEDIAN(O259:Q259)</f>
        <v>19605560</v>
      </c>
      <c r="S259" s="16">
        <f>(K259-E259)*1.23</f>
        <v>-15317728.74</v>
      </c>
      <c r="T259" s="16">
        <f>(L259-F259)*12.4</f>
        <v>-79262920.400000006</v>
      </c>
      <c r="U259" s="16">
        <f>(J259-D259)*1</f>
        <v>21292488</v>
      </c>
      <c r="V259" s="42">
        <f>25000</f>
        <v>25000</v>
      </c>
      <c r="W259" s="16">
        <f>LOG(R259,2)</f>
        <v>24.224759514823219</v>
      </c>
      <c r="X259" s="16">
        <f>LOG(V259,2)</f>
        <v>14.609640474436812</v>
      </c>
      <c r="Y259" s="3">
        <f>V259/R259</f>
        <v>1.275148478288812E-3</v>
      </c>
      <c r="Z259" s="3">
        <f>LOG(Y259,2)</f>
        <v>-9.6151190403864053</v>
      </c>
      <c r="AA259" s="3">
        <f>TTEST(O259:Q259,S259:U259,2,1)</f>
        <v>0.42191351541226907</v>
      </c>
      <c r="AB259" s="3">
        <f>-LOG(AA259)</f>
        <v>0.37477656237598872</v>
      </c>
      <c r="AC259" s="16" t="s">
        <v>514</v>
      </c>
      <c r="AD259" s="16" t="s">
        <v>42</v>
      </c>
      <c r="AE259" s="16" t="s">
        <v>43</v>
      </c>
      <c r="AF259" s="16" t="s">
        <v>44</v>
      </c>
      <c r="AG259" s="15" t="s">
        <v>45</v>
      </c>
    </row>
    <row r="260" spans="1:33" x14ac:dyDescent="0.5">
      <c r="A260" s="16" t="s">
        <v>464</v>
      </c>
      <c r="B260" s="16" t="s">
        <v>465</v>
      </c>
      <c r="C260" s="16" t="s">
        <v>466</v>
      </c>
      <c r="D260" s="16">
        <v>10858792.5</v>
      </c>
      <c r="E260" s="16">
        <v>3678958</v>
      </c>
      <c r="F260" s="16">
        <v>1132598</v>
      </c>
      <c r="G260" s="16">
        <v>16177626.5</v>
      </c>
      <c r="H260" s="16">
        <v>11080424</v>
      </c>
      <c r="I260" s="16">
        <v>25869488</v>
      </c>
      <c r="J260" s="16">
        <v>16427501.5</v>
      </c>
      <c r="K260" s="16">
        <v>12844371.5</v>
      </c>
      <c r="L260" s="16">
        <v>15022087.5</v>
      </c>
      <c r="M260" s="16">
        <v>528</v>
      </c>
      <c r="N260" s="16">
        <v>59.1</v>
      </c>
      <c r="O260" s="16">
        <f>(I260-F260)*3.72</f>
        <v>92021230.800000012</v>
      </c>
      <c r="P260" s="16">
        <f>(G260-D260)*5.89</f>
        <v>31327932.259999998</v>
      </c>
      <c r="Q260" s="16">
        <f>(H260-F260)*1</f>
        <v>9947826</v>
      </c>
      <c r="R260" s="17">
        <f>MEDIAN(O260:Q260)</f>
        <v>31327932.259999998</v>
      </c>
      <c r="S260" s="16">
        <f>(K260-E260)*1.23</f>
        <v>11273458.605</v>
      </c>
      <c r="T260" s="16">
        <f>(L260-F260)*12.4</f>
        <v>172229669.80000001</v>
      </c>
      <c r="U260" s="16">
        <f>(J260-D260)*1</f>
        <v>5568709</v>
      </c>
      <c r="V260" s="42">
        <f>MEDIAN(S260:U260)</f>
        <v>11273458.605</v>
      </c>
      <c r="W260" s="16">
        <f>LOG(R260,2)</f>
        <v>24.900946214747535</v>
      </c>
      <c r="X260" s="16">
        <f>LOG(V260,2)</f>
        <v>23.426426854681928</v>
      </c>
      <c r="Y260" s="3">
        <f>V260/R260</f>
        <v>0.35985326166560094</v>
      </c>
      <c r="Z260" s="3">
        <f>LOG(Y260,2)</f>
        <v>-1.4745193600656021</v>
      </c>
      <c r="AA260" s="3">
        <f>TTEST(O260:Q260,S260:U260,2,1)</f>
        <v>0.80178522095018701</v>
      </c>
      <c r="AB260" s="3">
        <f>-LOG(AA260)</f>
        <v>9.5941953222608553E-2</v>
      </c>
      <c r="AC260" s="16" t="s">
        <v>401</v>
      </c>
      <c r="AD260" s="16" t="s">
        <v>467</v>
      </c>
      <c r="AE260" s="16" t="s">
        <v>433</v>
      </c>
      <c r="AF260" s="16" t="s">
        <v>468</v>
      </c>
      <c r="AG260" s="15" t="s">
        <v>62</v>
      </c>
    </row>
    <row r="261" spans="1:33" x14ac:dyDescent="0.5">
      <c r="A261" s="16" t="s">
        <v>2805</v>
      </c>
      <c r="B261" s="16" t="s">
        <v>2806</v>
      </c>
      <c r="C261" s="16" t="s">
        <v>2807</v>
      </c>
      <c r="D261" s="16">
        <v>3024705.5</v>
      </c>
      <c r="E261" s="16" t="s">
        <v>3040</v>
      </c>
      <c r="F261" s="16" t="s">
        <v>3040</v>
      </c>
      <c r="G261" s="16" t="s">
        <v>3040</v>
      </c>
      <c r="H261" s="16" t="s">
        <v>3040</v>
      </c>
      <c r="I261" s="16">
        <v>14665175</v>
      </c>
      <c r="J261" s="16" t="s">
        <v>3040</v>
      </c>
      <c r="K261" s="16">
        <v>5996764</v>
      </c>
      <c r="L261" s="16">
        <v>15068415</v>
      </c>
      <c r="M261" s="16">
        <v>537</v>
      </c>
      <c r="N261" s="16">
        <v>60.7</v>
      </c>
      <c r="O261" s="16" t="e">
        <f>(I261-F261)*3.72</f>
        <v>#VALUE!</v>
      </c>
      <c r="P261" s="16" t="e">
        <f>(G261-D261)*5.89</f>
        <v>#VALUE!</v>
      </c>
      <c r="Q261" s="16" t="e">
        <f>(H261-F261)*1</f>
        <v>#VALUE!</v>
      </c>
      <c r="R261" s="17">
        <v>80000</v>
      </c>
      <c r="S261" s="16" t="e">
        <f>(K261-E261)*1.23</f>
        <v>#VALUE!</v>
      </c>
      <c r="T261" s="16" t="e">
        <f>(L261-F261)*12.4</f>
        <v>#VALUE!</v>
      </c>
      <c r="U261" s="16" t="e">
        <f>(J261-D261)*1</f>
        <v>#VALUE!</v>
      </c>
      <c r="V261" s="42" t="e">
        <f>MEDIAN(S261:U261)</f>
        <v>#VALUE!</v>
      </c>
      <c r="W261" s="16">
        <f>LOG(R261,2)</f>
        <v>16.287712379549451</v>
      </c>
      <c r="X261" s="16" t="e">
        <f>LOG(V261,2)</f>
        <v>#VALUE!</v>
      </c>
      <c r="Y261" s="3" t="e">
        <f>V261/R261</f>
        <v>#VALUE!</v>
      </c>
      <c r="Z261" s="3" t="e">
        <f>LOG(Y261,2)</f>
        <v>#VALUE!</v>
      </c>
      <c r="AA261" s="3" t="e">
        <f>TTEST(O261:Q261,S261:U261,2,1)</f>
        <v>#VALUE!</v>
      </c>
      <c r="AB261" s="3" t="e">
        <f>-LOG(AA261)</f>
        <v>#VALUE!</v>
      </c>
      <c r="AC261" s="16" t="s">
        <v>937</v>
      </c>
      <c r="AD261" s="16" t="s">
        <v>994</v>
      </c>
      <c r="AE261" s="16" t="s">
        <v>1112</v>
      </c>
      <c r="AF261" s="16" t="s">
        <v>2808</v>
      </c>
      <c r="AG261" s="15" t="s">
        <v>485</v>
      </c>
    </row>
    <row r="262" spans="1:33" x14ac:dyDescent="0.5">
      <c r="A262" s="16" t="s">
        <v>1592</v>
      </c>
      <c r="B262" s="16" t="s">
        <v>1593</v>
      </c>
      <c r="C262" s="16" t="s">
        <v>1594</v>
      </c>
      <c r="D262" s="16">
        <v>15000599</v>
      </c>
      <c r="E262" s="16">
        <v>1841635.84375</v>
      </c>
      <c r="F262" s="16">
        <v>4481659</v>
      </c>
      <c r="G262" s="16">
        <v>16668819</v>
      </c>
      <c r="H262" s="16">
        <v>17816418.5</v>
      </c>
      <c r="I262" s="16">
        <v>38595266</v>
      </c>
      <c r="J262" s="16">
        <v>33087618</v>
      </c>
      <c r="K262" s="16">
        <v>36020506</v>
      </c>
      <c r="L262" s="16">
        <v>15135291</v>
      </c>
      <c r="M262" s="16">
        <v>417</v>
      </c>
      <c r="N262" s="16">
        <v>44.9</v>
      </c>
      <c r="O262" s="16">
        <f>(I262-F262)*3.72</f>
        <v>126902618.04000001</v>
      </c>
      <c r="P262" s="16">
        <f>(G262-D262)*5.89</f>
        <v>9825815.7999999989</v>
      </c>
      <c r="Q262" s="16">
        <f>(H262-F262)*1</f>
        <v>13334759.5</v>
      </c>
      <c r="R262" s="17">
        <f>MEDIAN(O262:Q262)</f>
        <v>13334759.5</v>
      </c>
      <c r="S262" s="16">
        <f>(K262-E262)*1.23</f>
        <v>42040010.292187497</v>
      </c>
      <c r="T262" s="16">
        <f>(L262-F262)*12.4</f>
        <v>132105036.8</v>
      </c>
      <c r="U262" s="16">
        <f>(J262-D262)*1</f>
        <v>18087019</v>
      </c>
      <c r="V262" s="42">
        <f>MEDIAN(S262:U262)</f>
        <v>42040010.292187497</v>
      </c>
      <c r="W262" s="16">
        <f>LOG(R262,2)</f>
        <v>23.66868846950636</v>
      </c>
      <c r="X262" s="16">
        <f>LOG(V262,2)</f>
        <v>25.325259686710631</v>
      </c>
      <c r="Y262" s="3">
        <f>V262/R262</f>
        <v>3.1526635551385458</v>
      </c>
      <c r="Z262" s="3">
        <f>LOG(Y262,2)</f>
        <v>1.6565712172042701</v>
      </c>
      <c r="AA262" s="3">
        <f>TTEST(O262:Q262,S262:U262,2,1)</f>
        <v>0.83651221425096245</v>
      </c>
      <c r="AB262" s="3">
        <f>-LOG(AA262)</f>
        <v>7.7527713347054439E-2</v>
      </c>
      <c r="AC262" s="16" t="s">
        <v>472</v>
      </c>
      <c r="AD262" s="16" t="s">
        <v>1572</v>
      </c>
      <c r="AE262" s="16" t="s">
        <v>51</v>
      </c>
      <c r="AF262" s="16" t="s">
        <v>892</v>
      </c>
      <c r="AG262" s="15" t="s">
        <v>1595</v>
      </c>
    </row>
    <row r="263" spans="1:33" x14ac:dyDescent="0.5">
      <c r="A263" s="16" t="s">
        <v>2653</v>
      </c>
      <c r="B263" s="16" t="s">
        <v>2654</v>
      </c>
      <c r="C263" s="16" t="s">
        <v>2655</v>
      </c>
      <c r="D263" s="16">
        <v>16878545</v>
      </c>
      <c r="E263" s="16">
        <v>7025406.625</v>
      </c>
      <c r="F263" s="16">
        <v>10943962.5</v>
      </c>
      <c r="G263" s="16">
        <v>21503190.40625</v>
      </c>
      <c r="H263" s="16">
        <v>31850424</v>
      </c>
      <c r="I263" s="16">
        <v>26061191</v>
      </c>
      <c r="J263" s="16">
        <v>34010242</v>
      </c>
      <c r="K263" s="16">
        <v>21982402</v>
      </c>
      <c r="L263" s="16">
        <v>15707416</v>
      </c>
      <c r="M263" s="16">
        <v>118</v>
      </c>
      <c r="N263" s="16">
        <v>13.5</v>
      </c>
      <c r="O263" s="16">
        <f>(I263-F263)*3.72</f>
        <v>56236090.020000003</v>
      </c>
      <c r="P263" s="16">
        <f>(G263-D263)*5.89</f>
        <v>27239161.442812499</v>
      </c>
      <c r="Q263" s="16">
        <f>(H263-F263)*1</f>
        <v>20906461.5</v>
      </c>
      <c r="R263" s="17">
        <f>MEDIAN(O263:Q263)</f>
        <v>27239161.442812499</v>
      </c>
      <c r="S263" s="16">
        <f>(K263-E263)*1.23</f>
        <v>18397104.311250001</v>
      </c>
      <c r="T263" s="16">
        <f>(L263-F263)*12.4</f>
        <v>59066823.399999999</v>
      </c>
      <c r="U263" s="16">
        <f>(J263-D263)*1</f>
        <v>17131697</v>
      </c>
      <c r="V263" s="42">
        <f>MEDIAN(S263:U263)</f>
        <v>18397104.311250001</v>
      </c>
      <c r="W263" s="16">
        <f>LOG(R263,2)</f>
        <v>24.699178954899359</v>
      </c>
      <c r="X263" s="16">
        <f>LOG(V263,2)</f>
        <v>24.132975369376577</v>
      </c>
      <c r="Y263" s="3">
        <f>V263/R263</f>
        <v>0.67539172782076884</v>
      </c>
      <c r="Z263" s="3">
        <f>LOG(Y263,2)</f>
        <v>-0.56620358552278249</v>
      </c>
      <c r="AA263" s="3">
        <f>TTEST(O263:Q263,S263:U263,2,1)</f>
        <v>0.88606270556500322</v>
      </c>
      <c r="AB263" s="3">
        <f>-LOG(AA263)</f>
        <v>5.2535542540453568E-2</v>
      </c>
      <c r="AC263" s="16" t="s">
        <v>2000</v>
      </c>
      <c r="AD263" s="16" t="s">
        <v>72</v>
      </c>
      <c r="AE263" s="16" t="s">
        <v>44</v>
      </c>
      <c r="AF263" s="16" t="s">
        <v>2656</v>
      </c>
      <c r="AG263" s="15" t="s">
        <v>281</v>
      </c>
    </row>
    <row r="264" spans="1:33" x14ac:dyDescent="0.5">
      <c r="A264" s="16" t="s">
        <v>1895</v>
      </c>
      <c r="B264" s="16" t="s">
        <v>1896</v>
      </c>
      <c r="C264" s="16" t="s">
        <v>1897</v>
      </c>
      <c r="D264" s="16">
        <v>11413078.5</v>
      </c>
      <c r="E264" s="16">
        <v>12501235.5</v>
      </c>
      <c r="F264" s="16">
        <v>13493632</v>
      </c>
      <c r="G264" s="16">
        <v>24586342</v>
      </c>
      <c r="H264" s="16">
        <v>22616458.5</v>
      </c>
      <c r="I264" s="16">
        <v>33063715</v>
      </c>
      <c r="J264" s="16">
        <v>26174382</v>
      </c>
      <c r="K264" s="16">
        <v>21526229</v>
      </c>
      <c r="L264" s="16">
        <v>15776827.5</v>
      </c>
      <c r="M264" s="16">
        <v>621</v>
      </c>
      <c r="N264" s="16">
        <v>69.7</v>
      </c>
      <c r="O264" s="16">
        <f>(I264-F264)*3.72</f>
        <v>72800708.760000005</v>
      </c>
      <c r="P264" s="16">
        <f>(G264-D264)*5.89</f>
        <v>77590522.015000001</v>
      </c>
      <c r="Q264" s="16">
        <f>(H264-F264)*1</f>
        <v>9122826.5</v>
      </c>
      <c r="R264" s="17">
        <f>MEDIAN(O264:Q264)</f>
        <v>72800708.760000005</v>
      </c>
      <c r="S264" s="16">
        <f>(K264-E264)*1.23</f>
        <v>11100742.004999999</v>
      </c>
      <c r="T264" s="16">
        <f>(L264-F264)*12.4</f>
        <v>28311624.199999999</v>
      </c>
      <c r="U264" s="16">
        <f>(J264-D264)*1</f>
        <v>14761303.5</v>
      </c>
      <c r="V264" s="42">
        <f>MEDIAN(S264:U264)</f>
        <v>14761303.5</v>
      </c>
      <c r="W264" s="16">
        <f>LOG(R264,2)</f>
        <v>26.117449160233857</v>
      </c>
      <c r="X264" s="16">
        <f>LOG(V264,2)</f>
        <v>23.815316788723127</v>
      </c>
      <c r="Y264" s="3">
        <f>V264/R264</f>
        <v>0.20276318392260662</v>
      </c>
      <c r="Z264" s="3">
        <f>LOG(Y264,2)</f>
        <v>-2.3021323715107287</v>
      </c>
      <c r="AA264" s="3">
        <f>TTEST(O264:Q264,S264:U264,2,1)</f>
        <v>0.23175209444337175</v>
      </c>
      <c r="AB264" s="3">
        <f>-LOG(AA264)</f>
        <v>0.63497633225967354</v>
      </c>
      <c r="AC264" s="16" t="s">
        <v>155</v>
      </c>
      <c r="AD264" s="16" t="s">
        <v>380</v>
      </c>
      <c r="AE264" s="16" t="s">
        <v>60</v>
      </c>
      <c r="AF264" s="16" t="s">
        <v>1255</v>
      </c>
      <c r="AG264" s="15" t="s">
        <v>62</v>
      </c>
    </row>
    <row r="265" spans="1:33" x14ac:dyDescent="0.5">
      <c r="A265" s="16" t="s">
        <v>1898</v>
      </c>
      <c r="B265" s="16" t="s">
        <v>1899</v>
      </c>
      <c r="C265" s="16" t="s">
        <v>1900</v>
      </c>
      <c r="D265" s="16">
        <v>11413078.5</v>
      </c>
      <c r="E265" s="16">
        <v>12501235.5</v>
      </c>
      <c r="F265" s="16">
        <v>13493632</v>
      </c>
      <c r="G265" s="16">
        <v>24586342</v>
      </c>
      <c r="H265" s="16">
        <v>22616458.5</v>
      </c>
      <c r="I265" s="16">
        <v>33063715</v>
      </c>
      <c r="J265" s="16">
        <v>26174382</v>
      </c>
      <c r="K265" s="16">
        <v>21526229</v>
      </c>
      <c r="L265" s="16">
        <v>15776827.5</v>
      </c>
      <c r="M265" s="16">
        <v>673</v>
      </c>
      <c r="N265" s="16">
        <v>74.2</v>
      </c>
      <c r="O265" s="16">
        <f>(I265-F265)*3.72</f>
        <v>72800708.760000005</v>
      </c>
      <c r="P265" s="16">
        <f>(G265-D265)*5.89</f>
        <v>77590522.015000001</v>
      </c>
      <c r="Q265" s="16">
        <f>(H265-F265)*1</f>
        <v>9122826.5</v>
      </c>
      <c r="R265" s="17">
        <f>MEDIAN(O265:Q265)</f>
        <v>72800708.760000005</v>
      </c>
      <c r="S265" s="16">
        <f>(K265-E265)*1.23</f>
        <v>11100742.004999999</v>
      </c>
      <c r="T265" s="16">
        <f>(L265-F265)*12.4</f>
        <v>28311624.199999999</v>
      </c>
      <c r="U265" s="16">
        <f>(J265-D265)*1</f>
        <v>14761303.5</v>
      </c>
      <c r="V265" s="42">
        <f>MEDIAN(S265:U265)</f>
        <v>14761303.5</v>
      </c>
      <c r="W265" s="16">
        <f>LOG(R265,2)</f>
        <v>26.117449160233857</v>
      </c>
      <c r="X265" s="16">
        <f>LOG(V265,2)</f>
        <v>23.815316788723127</v>
      </c>
      <c r="Y265" s="3">
        <f>V265/R265</f>
        <v>0.20276318392260662</v>
      </c>
      <c r="Z265" s="3">
        <f>LOG(Y265,2)</f>
        <v>-2.3021323715107287</v>
      </c>
      <c r="AA265" s="3">
        <f>TTEST(O265:Q265,S265:U265,2,1)</f>
        <v>0.23175209444337175</v>
      </c>
      <c r="AB265" s="3">
        <f>-LOG(AA265)</f>
        <v>0.63497633225967354</v>
      </c>
      <c r="AC265" s="16" t="s">
        <v>155</v>
      </c>
      <c r="AD265" s="16" t="s">
        <v>59</v>
      </c>
      <c r="AE265" s="16" t="s">
        <v>60</v>
      </c>
      <c r="AF265" s="16" t="s">
        <v>44</v>
      </c>
      <c r="AG265" s="15" t="s">
        <v>62</v>
      </c>
    </row>
    <row r="266" spans="1:33" x14ac:dyDescent="0.5">
      <c r="A266" s="16" t="s">
        <v>2134</v>
      </c>
      <c r="B266" s="16" t="s">
        <v>2135</v>
      </c>
      <c r="C266" s="16" t="s">
        <v>2136</v>
      </c>
      <c r="D266" s="16">
        <v>15692857</v>
      </c>
      <c r="E266" s="16">
        <v>10691098</v>
      </c>
      <c r="F266" s="16">
        <v>8585400.25</v>
      </c>
      <c r="G266" s="16">
        <v>46356288</v>
      </c>
      <c r="H266" s="16">
        <v>34607113</v>
      </c>
      <c r="I266" s="16">
        <v>41983007</v>
      </c>
      <c r="J266" s="16">
        <v>32305660</v>
      </c>
      <c r="K266" s="16">
        <v>25693271</v>
      </c>
      <c r="L266" s="16">
        <v>16015701</v>
      </c>
      <c r="M266" s="16">
        <v>552</v>
      </c>
      <c r="N266" s="16">
        <v>59.7</v>
      </c>
      <c r="O266" s="16">
        <f>(I266-F266)*3.72</f>
        <v>124239097.11</v>
      </c>
      <c r="P266" s="16">
        <f>(G266-D266)*5.89</f>
        <v>180607608.59</v>
      </c>
      <c r="Q266" s="16">
        <f>(H266-F266)*1</f>
        <v>26021712.75</v>
      </c>
      <c r="R266" s="17">
        <f>MEDIAN(O266:Q266)</f>
        <v>124239097.11</v>
      </c>
      <c r="S266" s="16">
        <f>(K266-E266)*1.23</f>
        <v>18452672.789999999</v>
      </c>
      <c r="T266" s="16">
        <f>(L266-F266)*12.4</f>
        <v>92135729.299999997</v>
      </c>
      <c r="U266" s="16">
        <f>(J266-D266)*1</f>
        <v>16612803</v>
      </c>
      <c r="V266" s="42">
        <f>MEDIAN(S266:U266)</f>
        <v>18452672.789999999</v>
      </c>
      <c r="W266" s="16">
        <f>LOG(R266,2)</f>
        <v>26.888544009393456</v>
      </c>
      <c r="X266" s="16">
        <f>LOG(V266,2)</f>
        <v>24.137326463781807</v>
      </c>
      <c r="Y266" s="3">
        <f>V266/R266</f>
        <v>0.14852549011735167</v>
      </c>
      <c r="Z266" s="3">
        <f>LOG(Y266,2)</f>
        <v>-2.751217545611651</v>
      </c>
      <c r="AA266" s="3">
        <f>TTEST(O266:Q266,S266:U266,2,1)</f>
        <v>0.1493142749188473</v>
      </c>
      <c r="AB266" s="3">
        <f>-LOG(AA266)</f>
        <v>0.82589867035850617</v>
      </c>
      <c r="AC266" s="16" t="s">
        <v>1362</v>
      </c>
      <c r="AD266" s="16" t="s">
        <v>42</v>
      </c>
      <c r="AE266" s="16" t="s">
        <v>43</v>
      </c>
      <c r="AF266" s="16" t="s">
        <v>44</v>
      </c>
      <c r="AG266" s="15" t="s">
        <v>45</v>
      </c>
    </row>
    <row r="267" spans="1:33" x14ac:dyDescent="0.5">
      <c r="A267" s="16" t="s">
        <v>538</v>
      </c>
      <c r="B267" s="16" t="s">
        <v>539</v>
      </c>
      <c r="C267" s="16" t="s">
        <v>540</v>
      </c>
      <c r="D267" s="16">
        <v>2830733.75</v>
      </c>
      <c r="E267" s="16">
        <v>2294577.6875</v>
      </c>
      <c r="F267" s="16">
        <v>494607.15625</v>
      </c>
      <c r="G267" s="16">
        <v>14376974.625</v>
      </c>
      <c r="H267" s="16">
        <v>23811505.75</v>
      </c>
      <c r="I267" s="16">
        <v>17663076</v>
      </c>
      <c r="J267" s="16">
        <v>37210161</v>
      </c>
      <c r="K267" s="16">
        <v>22157136</v>
      </c>
      <c r="L267" s="16">
        <v>16143142.5</v>
      </c>
      <c r="M267" s="16">
        <v>378</v>
      </c>
      <c r="N267" s="16">
        <v>44.4</v>
      </c>
      <c r="O267" s="16">
        <f>(I267-F267)*3.72</f>
        <v>63866704.098750003</v>
      </c>
      <c r="P267" s="16">
        <f>(G267-D267)*5.89</f>
        <v>68007358.753749996</v>
      </c>
      <c r="Q267" s="16">
        <f>(H267-F267)*1</f>
        <v>23316898.59375</v>
      </c>
      <c r="R267" s="17">
        <f>MEDIAN(O267:Q267)</f>
        <v>63866704.098750003</v>
      </c>
      <c r="S267" s="16">
        <f>(K267-E267)*1.23</f>
        <v>24430946.724374998</v>
      </c>
      <c r="T267" s="16">
        <f>(L267-F267)*12.4</f>
        <v>194041838.26250002</v>
      </c>
      <c r="U267" s="16">
        <f>(J267-D267)*1</f>
        <v>34379427.25</v>
      </c>
      <c r="V267" s="42">
        <f>MEDIAN(S267:U267)</f>
        <v>34379427.25</v>
      </c>
      <c r="W267" s="16">
        <f>LOG(R267,2)</f>
        <v>25.928560665011311</v>
      </c>
      <c r="X267" s="16">
        <f>LOG(V267,2)</f>
        <v>25.035042174400761</v>
      </c>
      <c r="Y267" s="3">
        <f>V267/R267</f>
        <v>0.53829969363759411</v>
      </c>
      <c r="Z267" s="3">
        <f>LOG(Y267,2)</f>
        <v>-0.89351849061054911</v>
      </c>
      <c r="AA267" s="3">
        <f>TTEST(O267:Q267,S267:U267,2,1)</f>
        <v>0.57452740164354554</v>
      </c>
      <c r="AB267" s="3">
        <f>-LOG(AA267)</f>
        <v>0.24068925313967759</v>
      </c>
      <c r="AC267" s="16" t="s">
        <v>86</v>
      </c>
      <c r="AD267" s="16" t="s">
        <v>118</v>
      </c>
      <c r="AE267" s="16" t="s">
        <v>396</v>
      </c>
      <c r="AF267" s="16" t="s">
        <v>541</v>
      </c>
      <c r="AG267" s="15" t="s">
        <v>62</v>
      </c>
    </row>
    <row r="268" spans="1:33" x14ac:dyDescent="0.5">
      <c r="A268" s="16" t="s">
        <v>152</v>
      </c>
      <c r="B268" s="16" t="s">
        <v>153</v>
      </c>
      <c r="C268" s="16" t="s">
        <v>154</v>
      </c>
      <c r="D268" s="16">
        <v>5503031.09375</v>
      </c>
      <c r="E268" s="16">
        <v>8847375.6875</v>
      </c>
      <c r="F268" s="16">
        <v>7646937.0625</v>
      </c>
      <c r="G268" s="16">
        <v>40856794.5</v>
      </c>
      <c r="H268" s="16">
        <v>63511136.125</v>
      </c>
      <c r="I268" s="16">
        <v>134633700.75</v>
      </c>
      <c r="J268" s="16">
        <v>19907785.875</v>
      </c>
      <c r="K268" s="16">
        <v>85675085</v>
      </c>
      <c r="L268" s="16">
        <v>16160916.875</v>
      </c>
      <c r="M268" s="16">
        <v>288</v>
      </c>
      <c r="N268" s="16">
        <v>31.7</v>
      </c>
      <c r="O268" s="16">
        <f>(I268-F268)*3.72</f>
        <v>472390760.91750002</v>
      </c>
      <c r="P268" s="16">
        <f>(G268-D268)*5.89</f>
        <v>208233666.46281248</v>
      </c>
      <c r="Q268" s="16">
        <f>(H268-F268)*1</f>
        <v>55864199.0625</v>
      </c>
      <c r="R268" s="17">
        <f>MEDIAN(O268:Q268)</f>
        <v>208233666.46281248</v>
      </c>
      <c r="S268" s="16">
        <f>(K268-E268)*1.23</f>
        <v>94498082.454374999</v>
      </c>
      <c r="T268" s="16">
        <f>(L268-F268)*12.4</f>
        <v>105573349.675</v>
      </c>
      <c r="U268" s="16">
        <f>(J268-D268)*1</f>
        <v>14404754.78125</v>
      </c>
      <c r="V268" s="42">
        <f>MEDIAN(S268:U268)</f>
        <v>94498082.454374999</v>
      </c>
      <c r="W268" s="16">
        <f>LOG(R268,2)</f>
        <v>27.633628096287556</v>
      </c>
      <c r="X268" s="16">
        <f>LOG(V268,2)</f>
        <v>26.493781718818983</v>
      </c>
      <c r="Y268" s="3">
        <f>V268/R268</f>
        <v>0.45380789792341764</v>
      </c>
      <c r="Z268" s="3">
        <f>LOG(Y268,2)</f>
        <v>-1.1398463774685705</v>
      </c>
      <c r="AA268" s="3">
        <f>TTEST(O268:Q268,S268:U268,2,1)</f>
        <v>0.23463416637562728</v>
      </c>
      <c r="AB268" s="3">
        <f>-LOG(AA268)</f>
        <v>0.62960874759982433</v>
      </c>
      <c r="AC268" s="16" t="s">
        <v>155</v>
      </c>
      <c r="AD268" s="16" t="s">
        <v>156</v>
      </c>
      <c r="AE268" s="16" t="s">
        <v>51</v>
      </c>
      <c r="AF268" s="16" t="s">
        <v>157</v>
      </c>
      <c r="AG268" s="15" t="s">
        <v>158</v>
      </c>
    </row>
    <row r="269" spans="1:33" x14ac:dyDescent="0.5">
      <c r="A269" s="16" t="s">
        <v>147</v>
      </c>
      <c r="B269" s="16" t="s">
        <v>148</v>
      </c>
      <c r="C269" s="16" t="s">
        <v>149</v>
      </c>
      <c r="D269" s="16">
        <v>8096480.9375</v>
      </c>
      <c r="E269" s="16">
        <v>3725184.5</v>
      </c>
      <c r="F269" s="16">
        <v>5810122.4375</v>
      </c>
      <c r="G269" s="16">
        <v>36772186.5</v>
      </c>
      <c r="H269" s="16">
        <v>38673597</v>
      </c>
      <c r="I269" s="16">
        <v>38574019.875</v>
      </c>
      <c r="J269" s="16">
        <v>64047909</v>
      </c>
      <c r="K269" s="16">
        <v>26707089.5</v>
      </c>
      <c r="L269" s="16">
        <v>16162721</v>
      </c>
      <c r="M269" s="16">
        <v>1101</v>
      </c>
      <c r="N269" s="16">
        <v>120.8</v>
      </c>
      <c r="O269" s="16">
        <f>(I269-F269)*3.72</f>
        <v>121881698.4675</v>
      </c>
      <c r="P269" s="16">
        <f>(G269-D269)*5.89</f>
        <v>168899905.763125</v>
      </c>
      <c r="Q269" s="16">
        <f>(H269-F269)*1</f>
        <v>32863474.5625</v>
      </c>
      <c r="R269" s="17">
        <f>MEDIAN(O269:Q269)</f>
        <v>121881698.4675</v>
      </c>
      <c r="S269" s="16">
        <f>(K269-E269)*1.23</f>
        <v>28267743.149999999</v>
      </c>
      <c r="T269" s="16">
        <f>(L269-F269)*12.4</f>
        <v>128372222.175</v>
      </c>
      <c r="U269" s="16">
        <f>(J269-D269)*1</f>
        <v>55951428.0625</v>
      </c>
      <c r="V269" s="42">
        <f>MEDIAN(S269:U269)</f>
        <v>55951428.0625</v>
      </c>
      <c r="W269" s="16">
        <f>LOG(R269,2)</f>
        <v>26.860906268876288</v>
      </c>
      <c r="X269" s="16">
        <f>LOG(V269,2)</f>
        <v>25.737671618154838</v>
      </c>
      <c r="Y269" s="3">
        <f>V269/R269</f>
        <v>0.459063409568579</v>
      </c>
      <c r="Z269" s="3">
        <f>LOG(Y269,2)</f>
        <v>-1.1232346507214466</v>
      </c>
      <c r="AA269" s="3">
        <f>TTEST(O269:Q269,S269:U269,2,1)</f>
        <v>0.38697079139764667</v>
      </c>
      <c r="AB269" s="3">
        <f>-LOG(AA269)</f>
        <v>0.41232181434427173</v>
      </c>
      <c r="AC269" s="16" t="s">
        <v>49</v>
      </c>
      <c r="AD269" s="16" t="s">
        <v>150</v>
      </c>
      <c r="AE269" s="16" t="s">
        <v>51</v>
      </c>
      <c r="AF269" s="16" t="s">
        <v>151</v>
      </c>
      <c r="AG269" s="15" t="s">
        <v>62</v>
      </c>
    </row>
    <row r="270" spans="1:33" x14ac:dyDescent="0.5">
      <c r="A270" s="16" t="s">
        <v>2687</v>
      </c>
      <c r="B270" s="16" t="s">
        <v>2688</v>
      </c>
      <c r="C270" s="16" t="s">
        <v>2689</v>
      </c>
      <c r="D270" s="16">
        <v>22059402.25</v>
      </c>
      <c r="E270" s="16">
        <v>29919304</v>
      </c>
      <c r="F270" s="16">
        <v>51211867</v>
      </c>
      <c r="G270" s="16">
        <v>16727072</v>
      </c>
      <c r="H270" s="16">
        <v>15817186.5</v>
      </c>
      <c r="I270" s="16">
        <v>37987491.5</v>
      </c>
      <c r="J270" s="16">
        <v>27450737</v>
      </c>
      <c r="K270" s="16">
        <v>32027850</v>
      </c>
      <c r="L270" s="16">
        <v>16236878.25</v>
      </c>
      <c r="M270" s="16">
        <v>1076</v>
      </c>
      <c r="N270" s="16">
        <v>120.2</v>
      </c>
      <c r="O270" s="16">
        <f>(I270-F270)*3.72</f>
        <v>-49194676.859999999</v>
      </c>
      <c r="P270" s="16">
        <f>(G270-D270)*5.89</f>
        <v>-31407425.172499999</v>
      </c>
      <c r="Q270" s="16">
        <f>(H270-F270)*1</f>
        <v>-35394680.5</v>
      </c>
      <c r="R270" s="17">
        <v>80000</v>
      </c>
      <c r="S270" s="16">
        <f>(K270-E270)*1.23</f>
        <v>2593511.58</v>
      </c>
      <c r="T270" s="16">
        <f>(L270-F270)*12.4</f>
        <v>-433689860.5</v>
      </c>
      <c r="U270" s="16">
        <f>(J270-D270)*1</f>
        <v>5391334.75</v>
      </c>
      <c r="V270" s="42">
        <f>MEDIAN(S270:U270)</f>
        <v>2593511.58</v>
      </c>
      <c r="W270" s="16">
        <f>LOG(R270,2)</f>
        <v>16.287712379549451</v>
      </c>
      <c r="X270" s="16">
        <f>LOG(V270,2)</f>
        <v>21.30647538065702</v>
      </c>
      <c r="Y270" s="3">
        <f>V270/R270</f>
        <v>32.41889475</v>
      </c>
      <c r="Z270" s="3">
        <f>LOG(Y270,2)</f>
        <v>5.0187630011075681</v>
      </c>
      <c r="AA270" s="3">
        <f>TTEST(O270:Q270,S270:U270,2,1)</f>
        <v>0.56136115341857429</v>
      </c>
      <c r="AB270" s="3">
        <f>-LOG(AA270)</f>
        <v>0.25075764414133384</v>
      </c>
      <c r="AC270" s="16" t="s">
        <v>2690</v>
      </c>
      <c r="AD270" s="16" t="s">
        <v>42</v>
      </c>
      <c r="AE270" s="16" t="s">
        <v>44</v>
      </c>
      <c r="AF270" s="16" t="s">
        <v>44</v>
      </c>
      <c r="AG270" s="15" t="s">
        <v>45</v>
      </c>
    </row>
    <row r="271" spans="1:33" x14ac:dyDescent="0.5">
      <c r="A271" s="16" t="s">
        <v>1879</v>
      </c>
      <c r="B271" s="16" t="s">
        <v>1880</v>
      </c>
      <c r="C271" s="16" t="s">
        <v>1881</v>
      </c>
      <c r="D271" s="16">
        <v>11173563.71875</v>
      </c>
      <c r="E271" s="16">
        <v>3770727.15625</v>
      </c>
      <c r="F271" s="16">
        <v>3315509.5625</v>
      </c>
      <c r="G271" s="16">
        <v>18247485.375</v>
      </c>
      <c r="H271" s="16">
        <v>19612584.1875</v>
      </c>
      <c r="I271" s="16">
        <v>23720367.5</v>
      </c>
      <c r="J271" s="16">
        <v>35690587.40625</v>
      </c>
      <c r="K271" s="16">
        <v>20441285.75</v>
      </c>
      <c r="L271" s="16">
        <v>16426515.25</v>
      </c>
      <c r="M271" s="16">
        <v>508</v>
      </c>
      <c r="N271" s="16">
        <v>57.1</v>
      </c>
      <c r="O271" s="16">
        <f>(I271-F271)*3.72</f>
        <v>75906071.527500004</v>
      </c>
      <c r="P271" s="16">
        <f>(G271-D271)*5.89</f>
        <v>41665398.555312499</v>
      </c>
      <c r="Q271" s="16">
        <f>(H271-F271)*1</f>
        <v>16297074.625</v>
      </c>
      <c r="R271" s="17">
        <f>MEDIAN(O271:Q271)</f>
        <v>41665398.555312499</v>
      </c>
      <c r="S271" s="16">
        <f>(K271-E271)*1.23</f>
        <v>20504787.0703125</v>
      </c>
      <c r="T271" s="16">
        <f>(L271-F271)*12.4</f>
        <v>162576470.52500001</v>
      </c>
      <c r="U271" s="16">
        <f>(J271-D271)*1</f>
        <v>24517023.6875</v>
      </c>
      <c r="V271" s="42">
        <f>MEDIAN(S271:U271)</f>
        <v>24517023.6875</v>
      </c>
      <c r="W271" s="16">
        <f>LOG(R271,2)</f>
        <v>25.312346444645847</v>
      </c>
      <c r="X271" s="16">
        <f>LOG(V271,2)</f>
        <v>24.547280513880157</v>
      </c>
      <c r="Y271" s="3">
        <f>V271/R271</f>
        <v>0.58842647706711992</v>
      </c>
      <c r="Z271" s="3">
        <f>LOG(Y271,2)</f>
        <v>-0.7650659307656853</v>
      </c>
      <c r="AA271" s="3">
        <f>TTEST(O271:Q271,S271:U271,2,1)</f>
        <v>0.6805483627767942</v>
      </c>
      <c r="AB271" s="3">
        <f>-LOG(AA271)</f>
        <v>0.1671410064771548</v>
      </c>
      <c r="AC271" s="16" t="s">
        <v>143</v>
      </c>
      <c r="AD271" s="16" t="s">
        <v>1882</v>
      </c>
      <c r="AE271" s="16" t="s">
        <v>766</v>
      </c>
      <c r="AF271" s="16" t="s">
        <v>1883</v>
      </c>
      <c r="AG271" s="15" t="s">
        <v>342</v>
      </c>
    </row>
    <row r="272" spans="1:33" x14ac:dyDescent="0.5">
      <c r="A272" s="16" t="s">
        <v>640</v>
      </c>
      <c r="B272" s="16" t="s">
        <v>641</v>
      </c>
      <c r="C272" s="16" t="s">
        <v>642</v>
      </c>
      <c r="D272" s="16">
        <v>21350274</v>
      </c>
      <c r="E272" s="16">
        <v>12595374</v>
      </c>
      <c r="F272" s="16">
        <v>11118611</v>
      </c>
      <c r="G272" s="16">
        <v>35148068</v>
      </c>
      <c r="H272" s="16">
        <v>31918898</v>
      </c>
      <c r="I272" s="16">
        <v>31505730</v>
      </c>
      <c r="J272" s="16">
        <v>41180560</v>
      </c>
      <c r="K272" s="16">
        <v>32882630</v>
      </c>
      <c r="L272" s="16">
        <v>16471791</v>
      </c>
      <c r="M272" s="16">
        <v>176</v>
      </c>
      <c r="N272" s="16">
        <v>20.100000000000001</v>
      </c>
      <c r="O272" s="16">
        <f>(I272-F272)*3.72</f>
        <v>75840082.680000007</v>
      </c>
      <c r="P272" s="16">
        <f>(G272-D272)*5.89</f>
        <v>81269006.659999996</v>
      </c>
      <c r="Q272" s="16">
        <f>(H272-F272)*1</f>
        <v>20800287</v>
      </c>
      <c r="R272" s="17">
        <f>MEDIAN(O272:Q272)</f>
        <v>75840082.680000007</v>
      </c>
      <c r="S272" s="16">
        <f>(K272-E272)*1.23</f>
        <v>24953324.879999999</v>
      </c>
      <c r="T272" s="16">
        <f>(L272-F272)*12.4</f>
        <v>66379432</v>
      </c>
      <c r="U272" s="16">
        <f>(J272-D272)*1</f>
        <v>19830286</v>
      </c>
      <c r="V272" s="42">
        <f>MEDIAN(S272:U272)</f>
        <v>24953324.879999999</v>
      </c>
      <c r="W272" s="16">
        <f>LOG(R272,2)</f>
        <v>26.17645720125838</v>
      </c>
      <c r="X272" s="16">
        <f>LOG(V272,2)</f>
        <v>24.572728722992583</v>
      </c>
      <c r="Y272" s="3">
        <f>V272/R272</f>
        <v>0.32902554952752588</v>
      </c>
      <c r="Z272" s="3">
        <f>LOG(Y272,2)</f>
        <v>-1.6037284782657928</v>
      </c>
      <c r="AA272" s="3">
        <f>TTEST(O272:Q272,S272:U272,2,1)</f>
        <v>0.27330659856303963</v>
      </c>
      <c r="AB272" s="3">
        <f>-LOG(AA272)</f>
        <v>0.56334988281549103</v>
      </c>
      <c r="AC272" s="16" t="s">
        <v>44</v>
      </c>
      <c r="AD272" s="16" t="s">
        <v>93</v>
      </c>
      <c r="AE272" s="16" t="s">
        <v>60</v>
      </c>
      <c r="AF272" s="16" t="s">
        <v>44</v>
      </c>
      <c r="AG272" s="15" t="s">
        <v>62</v>
      </c>
    </row>
    <row r="273" spans="1:33" x14ac:dyDescent="0.5">
      <c r="A273" s="16" t="s">
        <v>1626</v>
      </c>
      <c r="B273" s="16" t="s">
        <v>1627</v>
      </c>
      <c r="C273" s="16" t="s">
        <v>1628</v>
      </c>
      <c r="D273" s="16">
        <v>15140696.125</v>
      </c>
      <c r="E273" s="16">
        <v>1718306.8125</v>
      </c>
      <c r="F273" s="16">
        <v>8282376.375</v>
      </c>
      <c r="G273" s="16">
        <v>38438149.25</v>
      </c>
      <c r="H273" s="16">
        <v>32438387.25</v>
      </c>
      <c r="I273" s="16">
        <v>42262231.1875</v>
      </c>
      <c r="J273" s="16">
        <v>43150765.5</v>
      </c>
      <c r="K273" s="16">
        <v>28205764.5</v>
      </c>
      <c r="L273" s="16">
        <v>16514425.625</v>
      </c>
      <c r="M273" s="16">
        <v>216</v>
      </c>
      <c r="N273" s="16">
        <v>24.4</v>
      </c>
      <c r="O273" s="16">
        <f>(I273-F273)*3.72</f>
        <v>126405059.9025</v>
      </c>
      <c r="P273" s="16">
        <f>(G273-D273)*5.89</f>
        <v>137221998.90625</v>
      </c>
      <c r="Q273" s="16">
        <f>(H273-F273)*1</f>
        <v>24156010.875</v>
      </c>
      <c r="R273" s="17">
        <f>MEDIAN(O273:Q273)</f>
        <v>126405059.9025</v>
      </c>
      <c r="S273" s="16">
        <f>(K273-E273)*1.23</f>
        <v>32579572.955625001</v>
      </c>
      <c r="T273" s="16">
        <f>(L273-F273)*12.4</f>
        <v>102077410.7</v>
      </c>
      <c r="U273" s="16">
        <f>(J273-D273)*1</f>
        <v>28010069.375</v>
      </c>
      <c r="V273" s="42">
        <f>MEDIAN(S273:U273)</f>
        <v>32579572.955625001</v>
      </c>
      <c r="W273" s="16">
        <f>LOG(R273,2)</f>
        <v>26.913478973801713</v>
      </c>
      <c r="X273" s="16">
        <f>LOG(V273,2)</f>
        <v>24.957464357736114</v>
      </c>
      <c r="Y273" s="3">
        <f>V273/R273</f>
        <v>0.25773946850509466</v>
      </c>
      <c r="Z273" s="3">
        <f>LOG(Y273,2)</f>
        <v>-1.9560146160655967</v>
      </c>
      <c r="AA273" s="3">
        <f>TTEST(O273:Q273,S273:U273,2,1)</f>
        <v>0.27955681910563257</v>
      </c>
      <c r="AB273" s="3">
        <f>-LOG(AA273)</f>
        <v>0.55352990972321869</v>
      </c>
      <c r="AC273" s="16" t="s">
        <v>78</v>
      </c>
      <c r="AD273" s="16" t="s">
        <v>1629</v>
      </c>
      <c r="AE273" s="16" t="s">
        <v>80</v>
      </c>
      <c r="AF273" s="16" t="s">
        <v>1630</v>
      </c>
      <c r="AG273" s="15" t="s">
        <v>82</v>
      </c>
    </row>
    <row r="274" spans="1:33" x14ac:dyDescent="0.5">
      <c r="A274" s="16" t="s">
        <v>1636</v>
      </c>
      <c r="B274" s="16" t="s">
        <v>1637</v>
      </c>
      <c r="C274" s="16" t="s">
        <v>1638</v>
      </c>
      <c r="D274" s="16">
        <v>15140696.125</v>
      </c>
      <c r="E274" s="16">
        <v>1718306.8125</v>
      </c>
      <c r="F274" s="16">
        <v>8282376.375</v>
      </c>
      <c r="G274" s="16">
        <v>38438149.25</v>
      </c>
      <c r="H274" s="16">
        <v>32438387.25</v>
      </c>
      <c r="I274" s="16">
        <v>42262231.1875</v>
      </c>
      <c r="J274" s="16">
        <v>43150765.5</v>
      </c>
      <c r="K274" s="16">
        <v>28205764.5</v>
      </c>
      <c r="L274" s="16">
        <v>16514425.625</v>
      </c>
      <c r="M274" s="16">
        <v>218</v>
      </c>
      <c r="N274" s="16">
        <v>24.5</v>
      </c>
      <c r="O274" s="16">
        <f>(I274-F274)*3.72</f>
        <v>126405059.9025</v>
      </c>
      <c r="P274" s="16">
        <f>(G274-D274)*5.89</f>
        <v>137221998.90625</v>
      </c>
      <c r="Q274" s="16">
        <f>(H274-F274)*1</f>
        <v>24156010.875</v>
      </c>
      <c r="R274" s="17">
        <f>MEDIAN(O274:Q274)</f>
        <v>126405059.9025</v>
      </c>
      <c r="S274" s="16">
        <f>(K274-E274)*1.23</f>
        <v>32579572.955625001</v>
      </c>
      <c r="T274" s="16">
        <f>(L274-F274)*12.4</f>
        <v>102077410.7</v>
      </c>
      <c r="U274" s="16">
        <f>(J274-D274)*1</f>
        <v>28010069.375</v>
      </c>
      <c r="V274" s="42">
        <f>MEDIAN(S274:U274)</f>
        <v>32579572.955625001</v>
      </c>
      <c r="W274" s="16">
        <f>LOG(R274,2)</f>
        <v>26.913478973801713</v>
      </c>
      <c r="X274" s="16">
        <f>LOG(V274,2)</f>
        <v>24.957464357736114</v>
      </c>
      <c r="Y274" s="3">
        <f>V274/R274</f>
        <v>0.25773946850509466</v>
      </c>
      <c r="Z274" s="3">
        <f>LOG(Y274,2)</f>
        <v>-1.9560146160655967</v>
      </c>
      <c r="AA274" s="3">
        <f>TTEST(O274:Q274,S274:U274,2,1)</f>
        <v>0.27955681910563257</v>
      </c>
      <c r="AB274" s="3">
        <f>-LOG(AA274)</f>
        <v>0.55352990972321869</v>
      </c>
      <c r="AC274" s="16" t="s">
        <v>1639</v>
      </c>
      <c r="AD274" s="16" t="s">
        <v>195</v>
      </c>
      <c r="AE274" s="16" t="s">
        <v>80</v>
      </c>
      <c r="AF274" s="16" t="s">
        <v>1640</v>
      </c>
      <c r="AG274" s="15" t="s">
        <v>82</v>
      </c>
    </row>
    <row r="275" spans="1:33" x14ac:dyDescent="0.5">
      <c r="A275" s="16" t="s">
        <v>2628</v>
      </c>
      <c r="B275" s="16" t="s">
        <v>2629</v>
      </c>
      <c r="C275" s="16" t="s">
        <v>2630</v>
      </c>
      <c r="D275" s="16">
        <v>18149920</v>
      </c>
      <c r="E275" s="16">
        <v>2757884.5</v>
      </c>
      <c r="F275" s="16">
        <v>5119136.5</v>
      </c>
      <c r="G275" s="16">
        <v>23641476</v>
      </c>
      <c r="H275" s="16">
        <v>15507494.25</v>
      </c>
      <c r="I275" s="16">
        <v>26029558</v>
      </c>
      <c r="J275" s="16">
        <v>43103825</v>
      </c>
      <c r="K275" s="16">
        <v>25206948</v>
      </c>
      <c r="L275" s="16">
        <v>16526554.75</v>
      </c>
      <c r="M275" s="16">
        <v>507</v>
      </c>
      <c r="N275" s="16">
        <v>55</v>
      </c>
      <c r="O275" s="16">
        <f>(I275-F275)*3.72</f>
        <v>77786767.980000004</v>
      </c>
      <c r="P275" s="16">
        <f>(G275-D275)*5.89</f>
        <v>32345264.84</v>
      </c>
      <c r="Q275" s="16">
        <f>(H275-F275)*1</f>
        <v>10388357.75</v>
      </c>
      <c r="R275" s="17">
        <f>MEDIAN(O275:Q275)</f>
        <v>32345264.84</v>
      </c>
      <c r="S275" s="16">
        <f>(K275-E275)*1.23</f>
        <v>27612348.105</v>
      </c>
      <c r="T275" s="16">
        <f>(L275-F275)*12.4</f>
        <v>141451986.30000001</v>
      </c>
      <c r="U275" s="16">
        <f>(J275-D275)*1</f>
        <v>24953905</v>
      </c>
      <c r="V275" s="42">
        <f>MEDIAN(S275:U275)</f>
        <v>27612348.105</v>
      </c>
      <c r="W275" s="16">
        <f>LOG(R275,2)</f>
        <v>24.947051189663831</v>
      </c>
      <c r="X275" s="16">
        <f>LOG(V275,2)</f>
        <v>24.718810241576026</v>
      </c>
      <c r="Y275" s="3">
        <f>V275/R275</f>
        <v>0.8536751280778816</v>
      </c>
      <c r="Z275" s="3">
        <f>LOG(Y275,2)</f>
        <v>-0.22824094808780412</v>
      </c>
      <c r="AA275" s="3">
        <f>TTEST(O275:Q275,S275:U275,2,1)</f>
        <v>0.64922074907785787</v>
      </c>
      <c r="AB275" s="3">
        <f>-LOG(AA275)</f>
        <v>0.1876076085839177</v>
      </c>
      <c r="AC275" s="16" t="s">
        <v>205</v>
      </c>
      <c r="AD275" s="16" t="s">
        <v>1267</v>
      </c>
      <c r="AE275" s="16" t="s">
        <v>319</v>
      </c>
      <c r="AF275" s="16" t="s">
        <v>2631</v>
      </c>
      <c r="AG275" s="15" t="s">
        <v>82</v>
      </c>
    </row>
    <row r="276" spans="1:33" x14ac:dyDescent="0.5">
      <c r="A276" s="16" t="s">
        <v>2774</v>
      </c>
      <c r="B276" s="16" t="s">
        <v>2775</v>
      </c>
      <c r="C276" s="16" t="s">
        <v>2776</v>
      </c>
      <c r="D276" s="16">
        <v>27496361.1875</v>
      </c>
      <c r="E276" s="16">
        <v>37261088</v>
      </c>
      <c r="F276" s="16">
        <v>41343754.5</v>
      </c>
      <c r="G276" s="16">
        <v>40939324</v>
      </c>
      <c r="H276" s="16">
        <v>33014968</v>
      </c>
      <c r="I276" s="16">
        <v>52324357</v>
      </c>
      <c r="J276" s="16">
        <v>29261650</v>
      </c>
      <c r="K276" s="16">
        <v>31845217.5</v>
      </c>
      <c r="L276" s="16">
        <v>16549298</v>
      </c>
      <c r="M276" s="16">
        <v>337</v>
      </c>
      <c r="N276" s="16">
        <v>38.9</v>
      </c>
      <c r="O276" s="16">
        <f>(I276-F276)*3.72</f>
        <v>40847841.300000004</v>
      </c>
      <c r="P276" s="16">
        <f>(G276-D276)*5.89</f>
        <v>79179050.965625003</v>
      </c>
      <c r="Q276" s="16">
        <f>(H276-F276)*1</f>
        <v>-8328786.5</v>
      </c>
      <c r="R276" s="17">
        <f>MEDIAN(O276:Q276)</f>
        <v>40847841.300000004</v>
      </c>
      <c r="S276" s="16">
        <f>(K276-E276)*1.23</f>
        <v>-6661520.7149999999</v>
      </c>
      <c r="T276" s="16">
        <f>(L276-F276)*12.4</f>
        <v>-307451260.60000002</v>
      </c>
      <c r="U276" s="16">
        <f>(J276-D276)*1</f>
        <v>1765288.8125</v>
      </c>
      <c r="V276" s="42">
        <f>25000</f>
        <v>25000</v>
      </c>
      <c r="W276" s="16">
        <f>LOG(R276,2)</f>
        <v>25.283756501993125</v>
      </c>
      <c r="X276" s="16">
        <f>LOG(V276,2)</f>
        <v>14.609640474436812</v>
      </c>
      <c r="Y276" s="3">
        <f>V276/R276</f>
        <v>6.1202744635614314E-4</v>
      </c>
      <c r="Z276" s="3">
        <f>LOG(Y276,2)</f>
        <v>-10.674116027556314</v>
      </c>
      <c r="AA276" s="3">
        <f>TTEST(O276:Q276,S276:U276,2,1)</f>
        <v>0.37171609436148101</v>
      </c>
      <c r="AB276" s="3">
        <f>-LOG(AA276)</f>
        <v>0.42978863465068029</v>
      </c>
      <c r="AC276" s="16" t="s">
        <v>2777</v>
      </c>
      <c r="AD276" s="16" t="s">
        <v>380</v>
      </c>
      <c r="AE276" s="16" t="s">
        <v>240</v>
      </c>
      <c r="AF276" s="16" t="s">
        <v>2778</v>
      </c>
      <c r="AG276" s="15" t="s">
        <v>62</v>
      </c>
    </row>
    <row r="277" spans="1:33" x14ac:dyDescent="0.5">
      <c r="A277" s="16" t="s">
        <v>297</v>
      </c>
      <c r="B277" s="16" t="s">
        <v>298</v>
      </c>
      <c r="C277" s="16" t="s">
        <v>299</v>
      </c>
      <c r="D277" s="16">
        <v>12006238</v>
      </c>
      <c r="E277" s="16">
        <v>8292069.875</v>
      </c>
      <c r="F277" s="16">
        <v>7204718.9375</v>
      </c>
      <c r="G277" s="16">
        <v>44788825.5</v>
      </c>
      <c r="H277" s="16">
        <v>31141183</v>
      </c>
      <c r="I277" s="16">
        <v>29760094</v>
      </c>
      <c r="J277" s="16">
        <v>40860055.5</v>
      </c>
      <c r="K277" s="16">
        <v>35563244.5</v>
      </c>
      <c r="L277" s="16">
        <v>16550378</v>
      </c>
      <c r="M277" s="16">
        <v>217</v>
      </c>
      <c r="N277" s="16">
        <v>24.8</v>
      </c>
      <c r="O277" s="16">
        <f>(I277-F277)*3.72</f>
        <v>83905995.232500002</v>
      </c>
      <c r="P277" s="16">
        <f>(G277-D277)*5.89</f>
        <v>193089440.375</v>
      </c>
      <c r="Q277" s="16">
        <f>(H277-F277)*1</f>
        <v>23936464.0625</v>
      </c>
      <c r="R277" s="17">
        <f>MEDIAN(O277:Q277)</f>
        <v>83905995.232500002</v>
      </c>
      <c r="S277" s="16">
        <f>(K277-E277)*1.23</f>
        <v>33543544.78875</v>
      </c>
      <c r="T277" s="16">
        <f>(L277-F277)*12.4</f>
        <v>115886172.375</v>
      </c>
      <c r="U277" s="16">
        <f>(J277-D277)*1</f>
        <v>28853817.5</v>
      </c>
      <c r="V277" s="42">
        <f>MEDIAN(S277:U277)</f>
        <v>33543544.78875</v>
      </c>
      <c r="W277" s="16">
        <f>LOG(R277,2)</f>
        <v>26.322270561684572</v>
      </c>
      <c r="X277" s="16">
        <f>LOG(V277,2)</f>
        <v>24.999531821179446</v>
      </c>
      <c r="Y277" s="3">
        <f>V277/R277</f>
        <v>0.39977530444400594</v>
      </c>
      <c r="Z277" s="3">
        <f>LOG(Y277,2)</f>
        <v>-1.3227387405051259</v>
      </c>
      <c r="AA277" s="3">
        <f>TTEST(O277:Q277,S277:U277,2,1)</f>
        <v>0.23288872404239569</v>
      </c>
      <c r="AB277" s="3">
        <f>-LOG(AA277)</f>
        <v>0.63285153853580822</v>
      </c>
      <c r="AC277" s="16" t="s">
        <v>300</v>
      </c>
      <c r="AD277" s="16" t="s">
        <v>93</v>
      </c>
      <c r="AE277" s="16" t="s">
        <v>51</v>
      </c>
      <c r="AF277" s="16" t="s">
        <v>61</v>
      </c>
      <c r="AG277" s="15" t="s">
        <v>82</v>
      </c>
    </row>
    <row r="278" spans="1:33" x14ac:dyDescent="0.5">
      <c r="A278" s="16" t="s">
        <v>2760</v>
      </c>
      <c r="B278" s="16" t="s">
        <v>2761</v>
      </c>
      <c r="C278" s="16" t="s">
        <v>2762</v>
      </c>
      <c r="D278" s="16">
        <v>19429551</v>
      </c>
      <c r="E278" s="16">
        <v>11041833.625</v>
      </c>
      <c r="F278" s="16">
        <v>17750672.5</v>
      </c>
      <c r="G278" s="16">
        <v>18243344.4375</v>
      </c>
      <c r="H278" s="16">
        <v>17609800</v>
      </c>
      <c r="I278" s="16">
        <v>52745310.5</v>
      </c>
      <c r="J278" s="16">
        <v>25060746</v>
      </c>
      <c r="K278" s="16">
        <v>27909478</v>
      </c>
      <c r="L278" s="16">
        <v>16565283.125</v>
      </c>
      <c r="M278" s="16">
        <v>247</v>
      </c>
      <c r="N278" s="16">
        <v>28.3</v>
      </c>
      <c r="O278" s="16">
        <f>(I278-F278)*3.72</f>
        <v>130180053.36</v>
      </c>
      <c r="P278" s="16">
        <f>(G278-D278)*5.89</f>
        <v>-6986756.6531249993</v>
      </c>
      <c r="Q278" s="16">
        <f>(H278-F278)*1</f>
        <v>-140872.5</v>
      </c>
      <c r="R278" s="17">
        <v>80000</v>
      </c>
      <c r="S278" s="16">
        <f>(K278-E278)*1.23</f>
        <v>20747202.581250001</v>
      </c>
      <c r="T278" s="16">
        <f>(L278-F278)*12.4</f>
        <v>-14698828.25</v>
      </c>
      <c r="U278" s="16">
        <f>(J278-D278)*1</f>
        <v>5631195</v>
      </c>
      <c r="V278" s="42">
        <f>MEDIAN(S278:U278)</f>
        <v>5631195</v>
      </c>
      <c r="W278" s="16">
        <f>LOG(R278,2)</f>
        <v>16.287712379549451</v>
      </c>
      <c r="X278" s="16">
        <f>LOG(V278,2)</f>
        <v>22.425009679486354</v>
      </c>
      <c r="Y278" s="3">
        <f>V278/R278</f>
        <v>70.389937500000002</v>
      </c>
      <c r="Z278" s="3">
        <f>LOG(Y278,2)</f>
        <v>6.1372972999369066</v>
      </c>
      <c r="AA278" s="3">
        <f>TTEST(O278:Q278,S278:U278,2,1)</f>
        <v>0.41467789350036777</v>
      </c>
      <c r="AB278" s="3">
        <f>-LOG(AA278)</f>
        <v>0.38228911627983947</v>
      </c>
      <c r="AC278" s="16" t="s">
        <v>472</v>
      </c>
      <c r="AD278" s="16" t="s">
        <v>118</v>
      </c>
      <c r="AE278" s="16" t="s">
        <v>222</v>
      </c>
      <c r="AF278" s="16" t="s">
        <v>2763</v>
      </c>
      <c r="AG278" s="15" t="s">
        <v>158</v>
      </c>
    </row>
    <row r="279" spans="1:33" x14ac:dyDescent="0.5">
      <c r="A279" s="16" t="s">
        <v>671</v>
      </c>
      <c r="B279" s="16" t="s">
        <v>672</v>
      </c>
      <c r="C279" s="16" t="s">
        <v>673</v>
      </c>
      <c r="D279" s="16">
        <v>11117438.75</v>
      </c>
      <c r="E279" s="16">
        <v>2866984.6875</v>
      </c>
      <c r="F279" s="16">
        <v>7264528.625</v>
      </c>
      <c r="G279" s="16">
        <v>31348768.5</v>
      </c>
      <c r="H279" s="16">
        <v>32158580</v>
      </c>
      <c r="I279" s="16">
        <v>28367974</v>
      </c>
      <c r="J279" s="16">
        <v>36607612.5</v>
      </c>
      <c r="K279" s="16">
        <v>19187609</v>
      </c>
      <c r="L279" s="16">
        <v>16584559.5</v>
      </c>
      <c r="M279" s="16">
        <v>419</v>
      </c>
      <c r="N279" s="16">
        <v>48</v>
      </c>
      <c r="O279" s="16">
        <f>(I279-F279)*3.72</f>
        <v>78504816.795000002</v>
      </c>
      <c r="P279" s="16">
        <f>(G279-D279)*5.89</f>
        <v>119162532.22749999</v>
      </c>
      <c r="Q279" s="16">
        <f>(H279-F279)*1</f>
        <v>24894051.375</v>
      </c>
      <c r="R279" s="17">
        <f>MEDIAN(O279:Q279)</f>
        <v>78504816.795000002</v>
      </c>
      <c r="S279" s="16">
        <f>(K279-E279)*1.23</f>
        <v>20074367.904374998</v>
      </c>
      <c r="T279" s="16">
        <f>(L279-F279)*12.4</f>
        <v>115568382.85000001</v>
      </c>
      <c r="U279" s="16">
        <f>(J279-D279)*1</f>
        <v>25490173.75</v>
      </c>
      <c r="V279" s="42">
        <f>MEDIAN(S279:U279)</f>
        <v>25490173.75</v>
      </c>
      <c r="W279" s="16">
        <f>LOG(R279,2)</f>
        <v>26.22627783991091</v>
      </c>
      <c r="X279" s="16">
        <f>LOG(V279,2)</f>
        <v>24.603437871522573</v>
      </c>
      <c r="Y279" s="3">
        <f>V279/R279</f>
        <v>0.32469566570115832</v>
      </c>
      <c r="Z279" s="3">
        <f>LOG(Y279,2)</f>
        <v>-1.6228399683883381</v>
      </c>
      <c r="AA279" s="3">
        <f>TTEST(O279:Q279,S279:U279,2,1)</f>
        <v>0.39420273221888946</v>
      </c>
      <c r="AB279" s="3">
        <f>-LOG(AA279)</f>
        <v>0.40428036995136274</v>
      </c>
      <c r="AC279" s="16" t="s">
        <v>155</v>
      </c>
      <c r="AD279" s="16" t="s">
        <v>200</v>
      </c>
      <c r="AE279" s="16" t="s">
        <v>44</v>
      </c>
      <c r="AF279" s="16" t="s">
        <v>44</v>
      </c>
      <c r="AG279" s="15" t="s">
        <v>82</v>
      </c>
    </row>
    <row r="280" spans="1:33" x14ac:dyDescent="0.5">
      <c r="A280" s="16" t="s">
        <v>235</v>
      </c>
      <c r="B280" s="16" t="s">
        <v>236</v>
      </c>
      <c r="C280" s="16" t="s">
        <v>237</v>
      </c>
      <c r="D280" s="16">
        <v>3867908.5</v>
      </c>
      <c r="E280" s="16">
        <v>1253307.375</v>
      </c>
      <c r="F280" s="16" t="s">
        <v>3040</v>
      </c>
      <c r="G280" s="16">
        <v>24005632</v>
      </c>
      <c r="H280" s="16">
        <v>20593814</v>
      </c>
      <c r="I280" s="16">
        <v>15665635</v>
      </c>
      <c r="J280" s="16">
        <v>28336652</v>
      </c>
      <c r="K280" s="16">
        <v>8409752</v>
      </c>
      <c r="L280" s="16">
        <v>16736664</v>
      </c>
      <c r="M280" s="16">
        <v>297</v>
      </c>
      <c r="N280" s="16">
        <v>34.1</v>
      </c>
      <c r="O280" s="16" t="e">
        <f>(I280-F280)*3.72</f>
        <v>#VALUE!</v>
      </c>
      <c r="P280" s="16">
        <f>(G280-D280)*5.89</f>
        <v>118611191.41499999</v>
      </c>
      <c r="Q280" s="16" t="e">
        <f>(H280-F280)*1</f>
        <v>#VALUE!</v>
      </c>
      <c r="R280" s="17" t="e">
        <f>MEDIAN(O280:Q280)</f>
        <v>#VALUE!</v>
      </c>
      <c r="S280" s="16">
        <f>(K280-E280)*1.23</f>
        <v>8802426.8887499999</v>
      </c>
      <c r="T280" s="16" t="e">
        <f>(L280-F280)*12.4</f>
        <v>#VALUE!</v>
      </c>
      <c r="U280" s="16">
        <f>(J280-D280)*1</f>
        <v>24468743.5</v>
      </c>
      <c r="V280" s="42" t="e">
        <f>MEDIAN(S280:U280)</f>
        <v>#VALUE!</v>
      </c>
      <c r="W280" s="16" t="e">
        <f>LOG(R280,2)</f>
        <v>#VALUE!</v>
      </c>
      <c r="X280" s="16" t="e">
        <f>LOG(V280,2)</f>
        <v>#VALUE!</v>
      </c>
      <c r="Y280" s="3" t="e">
        <f>V280/R280</f>
        <v>#VALUE!</v>
      </c>
      <c r="Z280" s="3" t="e">
        <f>LOG(Y280,2)</f>
        <v>#VALUE!</v>
      </c>
      <c r="AA280" s="3" t="e">
        <f>TTEST(O280:Q280,S280:U280,2,1)</f>
        <v>#VALUE!</v>
      </c>
      <c r="AB280" s="3" t="e">
        <f>-LOG(AA280)</f>
        <v>#VALUE!</v>
      </c>
      <c r="AC280" s="16" t="s">
        <v>238</v>
      </c>
      <c r="AD280" s="16" t="s">
        <v>239</v>
      </c>
      <c r="AE280" s="16" t="s">
        <v>240</v>
      </c>
      <c r="AF280" s="16" t="s">
        <v>241</v>
      </c>
      <c r="AG280" s="15" t="s">
        <v>242</v>
      </c>
    </row>
    <row r="281" spans="1:33" x14ac:dyDescent="0.5">
      <c r="A281" s="16" t="s">
        <v>357</v>
      </c>
      <c r="B281" s="16" t="s">
        <v>358</v>
      </c>
      <c r="C281" s="16" t="s">
        <v>359</v>
      </c>
      <c r="D281" s="16">
        <v>11061145.75</v>
      </c>
      <c r="E281" s="16">
        <v>5495351.5</v>
      </c>
      <c r="F281" s="16">
        <v>3512278.265625</v>
      </c>
      <c r="G281" s="16">
        <v>34352416</v>
      </c>
      <c r="H281" s="16">
        <v>35037241</v>
      </c>
      <c r="I281" s="16">
        <v>16622183.75</v>
      </c>
      <c r="J281" s="16">
        <v>30423386</v>
      </c>
      <c r="K281" s="16">
        <v>20457393.5</v>
      </c>
      <c r="L281" s="16">
        <v>16943762.25</v>
      </c>
      <c r="M281" s="16">
        <v>211</v>
      </c>
      <c r="N281" s="16">
        <v>24.2</v>
      </c>
      <c r="O281" s="16">
        <f>(I281-F281)*3.72</f>
        <v>48768848.401875004</v>
      </c>
      <c r="P281" s="16">
        <f>(G281-D281)*5.89</f>
        <v>137185581.77249998</v>
      </c>
      <c r="Q281" s="16">
        <f>(H281-F281)*1</f>
        <v>31524962.734375</v>
      </c>
      <c r="R281" s="17">
        <f>MEDIAN(O281:Q281)</f>
        <v>48768848.401875004</v>
      </c>
      <c r="S281" s="16">
        <f>(K281-E281)*1.23</f>
        <v>18403311.66</v>
      </c>
      <c r="T281" s="16">
        <f>(L281-F281)*12.4</f>
        <v>166550401.40625</v>
      </c>
      <c r="U281" s="16">
        <f>(J281-D281)*1</f>
        <v>19362240.25</v>
      </c>
      <c r="V281" s="42">
        <f>MEDIAN(S281:U281)</f>
        <v>19362240.25</v>
      </c>
      <c r="W281" s="16">
        <f>LOG(R281,2)</f>
        <v>25.539456570058366</v>
      </c>
      <c r="X281" s="16">
        <f>LOG(V281,2)</f>
        <v>24.206742549188913</v>
      </c>
      <c r="Y281" s="3">
        <f>V281/R281</f>
        <v>0.39702065733534081</v>
      </c>
      <c r="Z281" s="3">
        <f>LOG(Y281,2)</f>
        <v>-1.3327140208694508</v>
      </c>
      <c r="AA281" s="3">
        <f>TTEST(O281:Q281,S281:U281,2,1)</f>
        <v>0.82710892538180025</v>
      </c>
      <c r="AB281" s="3">
        <f>-LOG(AA281)</f>
        <v>8.2437292651591706E-2</v>
      </c>
      <c r="AC281" s="16" t="s">
        <v>360</v>
      </c>
      <c r="AD281" s="16" t="s">
        <v>361</v>
      </c>
      <c r="AE281" s="16" t="s">
        <v>51</v>
      </c>
      <c r="AF281" s="16" t="s">
        <v>61</v>
      </c>
      <c r="AG281" s="15" t="s">
        <v>62</v>
      </c>
    </row>
    <row r="282" spans="1:33" x14ac:dyDescent="0.5">
      <c r="A282" s="16" t="s">
        <v>75</v>
      </c>
      <c r="B282" s="16" t="s">
        <v>76</v>
      </c>
      <c r="C282" s="16" t="s">
        <v>77</v>
      </c>
      <c r="D282" s="16">
        <v>8307812.75</v>
      </c>
      <c r="E282" s="16">
        <v>3070675.875</v>
      </c>
      <c r="F282" s="16">
        <v>6779463.5</v>
      </c>
      <c r="G282" s="16">
        <v>19188800</v>
      </c>
      <c r="H282" s="16">
        <v>30593922</v>
      </c>
      <c r="I282" s="16">
        <v>36624188</v>
      </c>
      <c r="J282" s="16">
        <v>39524834</v>
      </c>
      <c r="K282" s="16">
        <v>21113708</v>
      </c>
      <c r="L282" s="16">
        <v>17123962.5</v>
      </c>
      <c r="M282" s="16">
        <v>200</v>
      </c>
      <c r="N282" s="16">
        <v>22.5</v>
      </c>
      <c r="O282" s="16">
        <f>(I282-F282)*3.72</f>
        <v>111022375.14</v>
      </c>
      <c r="P282" s="16">
        <f>(G282-D282)*5.89</f>
        <v>64089014.902499996</v>
      </c>
      <c r="Q282" s="16">
        <f>(H282-F282)*1</f>
        <v>23814458.5</v>
      </c>
      <c r="R282" s="17">
        <f>MEDIAN(O282:Q282)</f>
        <v>64089014.902499996</v>
      </c>
      <c r="S282" s="16">
        <f>(K282-E282)*1.23</f>
        <v>22192929.513749998</v>
      </c>
      <c r="T282" s="16">
        <f>(L282-F282)*12.4</f>
        <v>128271787.60000001</v>
      </c>
      <c r="U282" s="16">
        <f>(J282-D282)*1</f>
        <v>31217021.25</v>
      </c>
      <c r="V282" s="42">
        <f>MEDIAN(S282:U282)</f>
        <v>31217021.25</v>
      </c>
      <c r="W282" s="16">
        <f>LOG(R282,2)</f>
        <v>25.933573758905396</v>
      </c>
      <c r="X282" s="16">
        <f>LOG(V282,2)</f>
        <v>24.895829545125103</v>
      </c>
      <c r="Y282" s="3">
        <f>V282/R282</f>
        <v>0.48708848618583278</v>
      </c>
      <c r="Z282" s="3">
        <f>LOG(Y282,2)</f>
        <v>-1.0377442137802884</v>
      </c>
      <c r="AA282" s="3">
        <f>TTEST(O282:Q282,S282:U282,2,1)</f>
        <v>0.90936032105070996</v>
      </c>
      <c r="AB282" s="3">
        <f>-LOG(AA282)</f>
        <v>4.1263999685206089E-2</v>
      </c>
      <c r="AC282" s="16" t="s">
        <v>78</v>
      </c>
      <c r="AD282" s="16" t="s">
        <v>79</v>
      </c>
      <c r="AE282" s="16" t="s">
        <v>80</v>
      </c>
      <c r="AF282" s="16" t="s">
        <v>81</v>
      </c>
      <c r="AG282" s="15" t="s">
        <v>82</v>
      </c>
    </row>
    <row r="283" spans="1:33" x14ac:dyDescent="0.5">
      <c r="A283" s="16" t="s">
        <v>622</v>
      </c>
      <c r="B283" s="16" t="s">
        <v>623</v>
      </c>
      <c r="C283" s="16" t="s">
        <v>624</v>
      </c>
      <c r="D283" s="16">
        <v>7099218.3125</v>
      </c>
      <c r="E283" s="16">
        <v>4784329.875</v>
      </c>
      <c r="F283" s="16">
        <v>2722054.75</v>
      </c>
      <c r="G283" s="16">
        <v>39652917</v>
      </c>
      <c r="H283" s="16">
        <v>49756823.9375</v>
      </c>
      <c r="I283" s="16">
        <v>48138040.5</v>
      </c>
      <c r="J283" s="16">
        <v>32566738</v>
      </c>
      <c r="K283" s="16">
        <v>50537382</v>
      </c>
      <c r="L283" s="16">
        <v>17475786.375</v>
      </c>
      <c r="M283" s="16">
        <v>303</v>
      </c>
      <c r="N283" s="16">
        <v>33.299999999999997</v>
      </c>
      <c r="O283" s="16">
        <f>(I283-F283)*3.72</f>
        <v>168947466.99000001</v>
      </c>
      <c r="P283" s="16">
        <f>(G283-D283)*5.89</f>
        <v>191741285.269375</v>
      </c>
      <c r="Q283" s="16">
        <f>(H283-F283)*1</f>
        <v>47034769.1875</v>
      </c>
      <c r="R283" s="17">
        <f>MEDIAN(O283:Q283)</f>
        <v>168947466.99000001</v>
      </c>
      <c r="S283" s="16">
        <f>(K283-E283)*1.23</f>
        <v>56276254.113749996</v>
      </c>
      <c r="T283" s="16">
        <f>(L283-F283)*12.4</f>
        <v>182946272.15000001</v>
      </c>
      <c r="U283" s="16">
        <f>(J283-D283)*1</f>
        <v>25467519.6875</v>
      </c>
      <c r="V283" s="42">
        <f>MEDIAN(S283:U283)</f>
        <v>56276254.113749996</v>
      </c>
      <c r="W283" s="16">
        <f>LOG(R283,2)</f>
        <v>27.331999479601443</v>
      </c>
      <c r="X283" s="16">
        <f>LOG(V283,2)</f>
        <v>25.746022966642236</v>
      </c>
      <c r="Y283" s="3">
        <f>V283/R283</f>
        <v>0.33309912907472583</v>
      </c>
      <c r="Z283" s="3">
        <f>LOG(Y283,2)</f>
        <v>-1.5859765129592069</v>
      </c>
      <c r="AA283" s="3">
        <f>TTEST(O283:Q283,S283:U283,2,1)</f>
        <v>0.28224314891932267</v>
      </c>
      <c r="AB283" s="3">
        <f>-LOG(AA283)</f>
        <v>0.54937659120155868</v>
      </c>
      <c r="AC283" s="16" t="s">
        <v>155</v>
      </c>
      <c r="AD283" s="16" t="s">
        <v>355</v>
      </c>
      <c r="AE283" s="16" t="s">
        <v>44</v>
      </c>
      <c r="AF283" s="16" t="s">
        <v>44</v>
      </c>
      <c r="AG283" s="15" t="s">
        <v>54</v>
      </c>
    </row>
    <row r="284" spans="1:33" x14ac:dyDescent="0.5">
      <c r="A284" s="16" t="s">
        <v>1667</v>
      </c>
      <c r="B284" s="16" t="s">
        <v>1668</v>
      </c>
      <c r="C284" s="16" t="s">
        <v>1669</v>
      </c>
      <c r="D284" s="16">
        <v>3024705.5</v>
      </c>
      <c r="E284" s="16" t="s">
        <v>3040</v>
      </c>
      <c r="F284" s="16">
        <v>1413360.125</v>
      </c>
      <c r="G284" s="16">
        <v>7986389.5</v>
      </c>
      <c r="H284" s="16">
        <v>5507343</v>
      </c>
      <c r="I284" s="16">
        <v>14665175</v>
      </c>
      <c r="J284" s="16">
        <v>4868538.5</v>
      </c>
      <c r="K284" s="16">
        <v>5996764</v>
      </c>
      <c r="L284" s="16">
        <v>17763787.5</v>
      </c>
      <c r="M284" s="16">
        <v>543</v>
      </c>
      <c r="N284" s="16">
        <v>60.8</v>
      </c>
      <c r="O284" s="16">
        <f>(I284-F284)*3.72</f>
        <v>49296751.335000001</v>
      </c>
      <c r="P284" s="16">
        <f>(G284-D284)*5.89</f>
        <v>29224318.759999998</v>
      </c>
      <c r="Q284" s="16">
        <f>(H284-F284)*1</f>
        <v>4093982.875</v>
      </c>
      <c r="R284" s="17">
        <f>MEDIAN(O284:Q284)</f>
        <v>29224318.759999998</v>
      </c>
      <c r="S284" s="16" t="e">
        <f>(K284-E284)*1.23</f>
        <v>#VALUE!</v>
      </c>
      <c r="T284" s="16">
        <f>(L284-F284)*12.4</f>
        <v>202745299.45000002</v>
      </c>
      <c r="U284" s="16">
        <f>(J284-D284)*1</f>
        <v>1843833</v>
      </c>
      <c r="V284" s="42" t="e">
        <f>MEDIAN(S284:U284)</f>
        <v>#VALUE!</v>
      </c>
      <c r="W284" s="16">
        <f>LOG(R284,2)</f>
        <v>24.800666059095938</v>
      </c>
      <c r="X284" s="16" t="e">
        <f>LOG(V284,2)</f>
        <v>#VALUE!</v>
      </c>
      <c r="Y284" s="3" t="e">
        <f>V284/R284</f>
        <v>#VALUE!</v>
      </c>
      <c r="Z284" s="3" t="e">
        <f>LOG(Y284,2)</f>
        <v>#VALUE!</v>
      </c>
      <c r="AA284" s="3" t="e">
        <f>TTEST(O284:Q284,S284:U284,2,1)</f>
        <v>#VALUE!</v>
      </c>
      <c r="AB284" s="3" t="e">
        <f>-LOG(AA284)</f>
        <v>#VALUE!</v>
      </c>
      <c r="AC284" s="16" t="s">
        <v>1670</v>
      </c>
      <c r="AD284" s="16" t="s">
        <v>1671</v>
      </c>
      <c r="AE284" s="16" t="s">
        <v>1672</v>
      </c>
      <c r="AF284" s="16" t="s">
        <v>1673</v>
      </c>
      <c r="AG284" s="15" t="s">
        <v>485</v>
      </c>
    </row>
    <row r="285" spans="1:33" x14ac:dyDescent="0.5">
      <c r="A285" s="16" t="s">
        <v>2949</v>
      </c>
      <c r="B285" s="16" t="s">
        <v>2950</v>
      </c>
      <c r="C285" s="16" t="s">
        <v>2951</v>
      </c>
      <c r="D285" s="16">
        <v>32136311.5</v>
      </c>
      <c r="E285" s="16">
        <v>6829603.9375</v>
      </c>
      <c r="F285" s="16">
        <v>23241447</v>
      </c>
      <c r="G285" s="16">
        <v>16157366</v>
      </c>
      <c r="H285" s="16">
        <v>21988680.5</v>
      </c>
      <c r="I285" s="16">
        <v>80141410.5</v>
      </c>
      <c r="J285" s="16">
        <v>52338628</v>
      </c>
      <c r="K285" s="16">
        <v>68541541.5</v>
      </c>
      <c r="L285" s="16">
        <v>17961281.75</v>
      </c>
      <c r="M285" s="16">
        <v>193</v>
      </c>
      <c r="N285" s="16">
        <v>20.9</v>
      </c>
      <c r="O285" s="16">
        <f>(I285-F285)*3.72</f>
        <v>211667864.22</v>
      </c>
      <c r="P285" s="16">
        <f>(G285-D285)*5.89</f>
        <v>-94115988.99499999</v>
      </c>
      <c r="Q285" s="16">
        <f>(H285-F285)*1</f>
        <v>-1252766.5</v>
      </c>
      <c r="R285" s="17">
        <v>80000</v>
      </c>
      <c r="S285" s="16">
        <f>(K285-E285)*1.23</f>
        <v>75905683.201875001</v>
      </c>
      <c r="T285" s="16">
        <f>(L285-F285)*12.4</f>
        <v>-65474049.100000001</v>
      </c>
      <c r="U285" s="16">
        <f>(J285-D285)*1</f>
        <v>20202316.5</v>
      </c>
      <c r="V285" s="42">
        <f>MEDIAN(S285:U285)</f>
        <v>20202316.5</v>
      </c>
      <c r="W285" s="16">
        <f>LOG(R285,2)</f>
        <v>16.287712379549451</v>
      </c>
      <c r="X285" s="16">
        <f>LOG(V285,2)</f>
        <v>24.268017393398971</v>
      </c>
      <c r="Y285" s="3">
        <f>V285/R285</f>
        <v>252.52895624999999</v>
      </c>
      <c r="Z285" s="3">
        <f>LOG(Y285,2)</f>
        <v>7.9803050138495228</v>
      </c>
      <c r="AA285" s="3">
        <f>TTEST(O285:Q285,S285:U285,2,1)</f>
        <v>0.64772835670903839</v>
      </c>
      <c r="AB285" s="3">
        <f>-LOG(AA285)</f>
        <v>0.18860708967964784</v>
      </c>
      <c r="AC285" s="16" t="s">
        <v>105</v>
      </c>
      <c r="AD285" s="16" t="s">
        <v>1624</v>
      </c>
      <c r="AE285" s="16" t="s">
        <v>80</v>
      </c>
      <c r="AF285" s="16" t="s">
        <v>44</v>
      </c>
      <c r="AG285" s="15" t="s">
        <v>45</v>
      </c>
    </row>
    <row r="286" spans="1:33" x14ac:dyDescent="0.5">
      <c r="A286" s="16" t="s">
        <v>343</v>
      </c>
      <c r="B286" s="16" t="s">
        <v>344</v>
      </c>
      <c r="C286" s="16" t="s">
        <v>345</v>
      </c>
      <c r="D286" s="16">
        <v>9902120.375</v>
      </c>
      <c r="E286" s="16">
        <v>12513976.625</v>
      </c>
      <c r="F286" s="16">
        <v>11255419.5</v>
      </c>
      <c r="G286" s="16">
        <v>27129297.75</v>
      </c>
      <c r="H286" s="16">
        <v>39083169</v>
      </c>
      <c r="I286" s="16">
        <v>31773709</v>
      </c>
      <c r="J286" s="16">
        <v>40264061.75</v>
      </c>
      <c r="K286" s="16">
        <v>14099062</v>
      </c>
      <c r="L286" s="16">
        <v>18289379.5</v>
      </c>
      <c r="M286" s="16">
        <v>636</v>
      </c>
      <c r="N286" s="16">
        <v>70.599999999999994</v>
      </c>
      <c r="O286" s="16">
        <f>(I286-F286)*3.72</f>
        <v>76328036.939999998</v>
      </c>
      <c r="P286" s="16">
        <f>(G286-D286)*5.89</f>
        <v>101468074.73875</v>
      </c>
      <c r="Q286" s="16">
        <f>(H286-F286)*1</f>
        <v>27827749.5</v>
      </c>
      <c r="R286" s="17">
        <f>MEDIAN(O286:Q286)</f>
        <v>76328036.939999998</v>
      </c>
      <c r="S286" s="16">
        <f>(K286-E286)*1.23</f>
        <v>1949655.01125</v>
      </c>
      <c r="T286" s="16">
        <f>(L286-F286)*12.4</f>
        <v>87221104</v>
      </c>
      <c r="U286" s="16">
        <f>(J286-D286)*1</f>
        <v>30361941.375</v>
      </c>
      <c r="V286" s="42">
        <f>MEDIAN(S286:U286)</f>
        <v>30361941.375</v>
      </c>
      <c r="W286" s="16">
        <f>LOG(R286,2)</f>
        <v>26.185709751737118</v>
      </c>
      <c r="X286" s="16">
        <f>LOG(V286,2)</f>
        <v>24.85576070537795</v>
      </c>
      <c r="Y286" s="3">
        <f>V286/R286</f>
        <v>0.39778229065247594</v>
      </c>
      <c r="Z286" s="3">
        <f>LOG(Y286,2)</f>
        <v>-1.3299490463591679</v>
      </c>
      <c r="AA286" s="3">
        <f>TTEST(O286:Q286,S286:U286,2,1)</f>
        <v>0.34403047547287857</v>
      </c>
      <c r="AB286" s="3">
        <f>-LOG(AA286)</f>
        <v>0.46340308433698624</v>
      </c>
      <c r="AC286" s="16" t="s">
        <v>41</v>
      </c>
      <c r="AD286" s="16" t="s">
        <v>72</v>
      </c>
      <c r="AE286" s="16" t="s">
        <v>60</v>
      </c>
      <c r="AF286" s="16" t="s">
        <v>346</v>
      </c>
      <c r="AG286" s="15" t="s">
        <v>62</v>
      </c>
    </row>
    <row r="287" spans="1:33" x14ac:dyDescent="0.5">
      <c r="A287" s="16" t="s">
        <v>607</v>
      </c>
      <c r="B287" s="16" t="s">
        <v>608</v>
      </c>
      <c r="C287" s="16" t="s">
        <v>609</v>
      </c>
      <c r="D287" s="16">
        <v>8518819</v>
      </c>
      <c r="E287" s="16">
        <v>4239092</v>
      </c>
      <c r="F287" s="16">
        <v>6170425.5</v>
      </c>
      <c r="G287" s="16">
        <v>26715964</v>
      </c>
      <c r="H287" s="16">
        <v>39332463.25</v>
      </c>
      <c r="I287" s="16">
        <v>30139809.40625</v>
      </c>
      <c r="J287" s="16">
        <v>36929856</v>
      </c>
      <c r="K287" s="16">
        <v>28567492</v>
      </c>
      <c r="L287" s="16">
        <v>18293216</v>
      </c>
      <c r="M287" s="16">
        <v>180</v>
      </c>
      <c r="N287" s="16">
        <v>20.5</v>
      </c>
      <c r="O287" s="16">
        <f>(I287-F287)*3.72</f>
        <v>89166108.131250009</v>
      </c>
      <c r="P287" s="16">
        <f>(G287-D287)*5.89</f>
        <v>107181184.05</v>
      </c>
      <c r="Q287" s="16">
        <f>(H287-F287)*1</f>
        <v>33162037.75</v>
      </c>
      <c r="R287" s="17">
        <f>MEDIAN(O287:Q287)</f>
        <v>89166108.131250009</v>
      </c>
      <c r="S287" s="16">
        <f>(K287-E287)*1.23</f>
        <v>29923932</v>
      </c>
      <c r="T287" s="16">
        <f>(L287-F287)*12.4</f>
        <v>150322602.20000002</v>
      </c>
      <c r="U287" s="16">
        <f>(J287-D287)*1</f>
        <v>28411037</v>
      </c>
      <c r="V287" s="42">
        <f>MEDIAN(S287:U287)</f>
        <v>29923932</v>
      </c>
      <c r="W287" s="16">
        <f>LOG(R287,2)</f>
        <v>26.409992112895644</v>
      </c>
      <c r="X287" s="16">
        <f>LOG(V287,2)</f>
        <v>24.834796421796376</v>
      </c>
      <c r="Y287" s="3">
        <f>V287/R287</f>
        <v>0.33559760123154431</v>
      </c>
      <c r="Z287" s="3">
        <f>LOG(Y287,2)</f>
        <v>-1.5751956910992666</v>
      </c>
      <c r="AA287" s="3">
        <f>TTEST(O287:Q287,S287:U287,2,1)</f>
        <v>0.83607274175328339</v>
      </c>
      <c r="AB287" s="3">
        <f>-LOG(AA287)</f>
        <v>7.7755935518247957E-2</v>
      </c>
      <c r="AC287" s="16" t="s">
        <v>610</v>
      </c>
      <c r="AD287" s="16" t="s">
        <v>341</v>
      </c>
      <c r="AE287" s="16" t="s">
        <v>222</v>
      </c>
      <c r="AF287" s="16" t="s">
        <v>611</v>
      </c>
      <c r="AG287" s="15" t="s">
        <v>82</v>
      </c>
    </row>
    <row r="288" spans="1:33" x14ac:dyDescent="0.5">
      <c r="A288" s="16" t="s">
        <v>1526</v>
      </c>
      <c r="B288" s="16" t="s">
        <v>1527</v>
      </c>
      <c r="C288" s="16" t="s">
        <v>1528</v>
      </c>
      <c r="D288" s="16">
        <v>13419725</v>
      </c>
      <c r="E288" s="16">
        <v>4722198.25</v>
      </c>
      <c r="F288" s="16">
        <v>13991755</v>
      </c>
      <c r="G288" s="16">
        <v>26231693.5</v>
      </c>
      <c r="H288" s="16">
        <v>23652346.5</v>
      </c>
      <c r="I288" s="16">
        <v>40095192</v>
      </c>
      <c r="J288" s="16">
        <v>34705112.625</v>
      </c>
      <c r="K288" s="16">
        <v>18158222</v>
      </c>
      <c r="L288" s="16">
        <v>18320480.25</v>
      </c>
      <c r="M288" s="16">
        <v>365</v>
      </c>
      <c r="N288" s="16">
        <v>38.6</v>
      </c>
      <c r="O288" s="16">
        <f>(I288-F288)*3.72</f>
        <v>97104785.640000001</v>
      </c>
      <c r="P288" s="16">
        <f>(G288-D288)*5.89</f>
        <v>75462494.464999989</v>
      </c>
      <c r="Q288" s="16">
        <f>(H288-F288)*1</f>
        <v>9660591.5</v>
      </c>
      <c r="R288" s="17">
        <f>MEDIAN(O288:Q288)</f>
        <v>75462494.464999989</v>
      </c>
      <c r="S288" s="16">
        <f>(K288-E288)*1.23</f>
        <v>16526309.2125</v>
      </c>
      <c r="T288" s="16">
        <f>(L288-F288)*12.4</f>
        <v>53676193.100000001</v>
      </c>
      <c r="U288" s="16">
        <f>(J288-D288)*1</f>
        <v>21285387.625</v>
      </c>
      <c r="V288" s="42">
        <f>MEDIAN(S288:U288)</f>
        <v>21285387.625</v>
      </c>
      <c r="W288" s="16">
        <f>LOG(R288,2)</f>
        <v>26.169256454431185</v>
      </c>
      <c r="X288" s="16">
        <f>LOG(V288,2)</f>
        <v>24.343360027273288</v>
      </c>
      <c r="Y288" s="3">
        <f>V288/R288</f>
        <v>0.28206578348496425</v>
      </c>
      <c r="Z288" s="3">
        <f>LOG(Y288,2)</f>
        <v>-1.8258964271578988</v>
      </c>
      <c r="AA288" s="3">
        <f>TTEST(O288:Q288,S288:U288,2,1)</f>
        <v>0.37837674780698916</v>
      </c>
      <c r="AB288" s="3">
        <f>-LOG(AA288)</f>
        <v>0.42207555992720364</v>
      </c>
      <c r="AC288" s="16" t="s">
        <v>1529</v>
      </c>
      <c r="AD288" s="16" t="s">
        <v>72</v>
      </c>
      <c r="AE288" s="16" t="s">
        <v>60</v>
      </c>
      <c r="AF288" s="16" t="s">
        <v>1530</v>
      </c>
      <c r="AG288" s="15" t="s">
        <v>290</v>
      </c>
    </row>
    <row r="289" spans="1:33" x14ac:dyDescent="0.5">
      <c r="A289" s="16" t="s">
        <v>1721</v>
      </c>
      <c r="B289" s="16" t="s">
        <v>1722</v>
      </c>
      <c r="C289" s="16" t="s">
        <v>1723</v>
      </c>
      <c r="D289" s="16">
        <v>7019416.25</v>
      </c>
      <c r="E289" s="16">
        <v>2277338.25</v>
      </c>
      <c r="F289" s="16">
        <v>828597.375</v>
      </c>
      <c r="G289" s="16">
        <v>23633301</v>
      </c>
      <c r="H289" s="16">
        <v>6987600</v>
      </c>
      <c r="I289" s="16">
        <v>26152310</v>
      </c>
      <c r="J289" s="16">
        <v>29568695</v>
      </c>
      <c r="K289" s="16">
        <v>11271974</v>
      </c>
      <c r="L289" s="16">
        <v>18732788.5</v>
      </c>
      <c r="M289" s="16">
        <v>298</v>
      </c>
      <c r="N289" s="16">
        <v>32.799999999999997</v>
      </c>
      <c r="O289" s="16">
        <f>(I289-F289)*3.72</f>
        <v>94204210.965000004</v>
      </c>
      <c r="P289" s="16">
        <f>(G289-D289)*5.89</f>
        <v>97855781.177499995</v>
      </c>
      <c r="Q289" s="16">
        <f>(H289-F289)*1</f>
        <v>6159002.625</v>
      </c>
      <c r="R289" s="17">
        <f>MEDIAN(O289:Q289)</f>
        <v>94204210.965000004</v>
      </c>
      <c r="S289" s="16">
        <f>(K289-E289)*1.23</f>
        <v>11063401.9725</v>
      </c>
      <c r="T289" s="16">
        <f>(L289-F289)*12.4</f>
        <v>222011969.95000002</v>
      </c>
      <c r="U289" s="16">
        <f>(J289-D289)*1</f>
        <v>22549278.75</v>
      </c>
      <c r="V289" s="42">
        <f>MEDIAN(S289:U289)</f>
        <v>22549278.75</v>
      </c>
      <c r="W289" s="16">
        <f>LOG(R289,2)</f>
        <v>26.489288214522425</v>
      </c>
      <c r="X289" s="16">
        <f>LOG(V289,2)</f>
        <v>24.426577953105088</v>
      </c>
      <c r="Y289" s="3">
        <f>V289/R289</f>
        <v>0.2393659319367136</v>
      </c>
      <c r="Z289" s="3">
        <f>LOG(Y289,2)</f>
        <v>-2.0627102614173345</v>
      </c>
      <c r="AA289" s="3">
        <f>TTEST(O289:Q289,S289:U289,2,1)</f>
        <v>0.7795143912067003</v>
      </c>
      <c r="AB289" s="3">
        <f>-LOG(AA289)</f>
        <v>0.10817586256113783</v>
      </c>
      <c r="AC289" s="16" t="s">
        <v>205</v>
      </c>
      <c r="AD289" s="16" t="s">
        <v>355</v>
      </c>
      <c r="AE289" s="16" t="s">
        <v>99</v>
      </c>
      <c r="AF289" s="16" t="s">
        <v>1724</v>
      </c>
      <c r="AG289" s="15" t="s">
        <v>54</v>
      </c>
    </row>
    <row r="290" spans="1:33" x14ac:dyDescent="0.5">
      <c r="A290" s="16" t="s">
        <v>270</v>
      </c>
      <c r="B290" s="16" t="s">
        <v>271</v>
      </c>
      <c r="C290" s="16" t="s">
        <v>272</v>
      </c>
      <c r="D290" s="16">
        <v>10334397</v>
      </c>
      <c r="E290" s="16">
        <v>1519812.5625</v>
      </c>
      <c r="F290" s="16">
        <v>7056949</v>
      </c>
      <c r="G290" s="16">
        <v>31309245.5</v>
      </c>
      <c r="H290" s="16">
        <v>40103363</v>
      </c>
      <c r="I290" s="16">
        <v>24762872</v>
      </c>
      <c r="J290" s="16">
        <v>37132853.375</v>
      </c>
      <c r="K290" s="16">
        <v>15940570.125</v>
      </c>
      <c r="L290" s="16">
        <v>18760514.625</v>
      </c>
      <c r="M290" s="16">
        <v>323</v>
      </c>
      <c r="N290" s="16">
        <v>36.799999999999997</v>
      </c>
      <c r="O290" s="16">
        <f>(I290-F290)*3.72</f>
        <v>65866033.560000002</v>
      </c>
      <c r="P290" s="16">
        <f>(G290-D290)*5.89</f>
        <v>123541857.66499999</v>
      </c>
      <c r="Q290" s="16">
        <f>(H290-F290)*1</f>
        <v>33046414</v>
      </c>
      <c r="R290" s="17">
        <f>MEDIAN(O290:Q290)</f>
        <v>65866033.560000002</v>
      </c>
      <c r="S290" s="16">
        <f>(K290-E290)*1.23</f>
        <v>17737531.801874999</v>
      </c>
      <c r="T290" s="16">
        <f>(L290-F290)*12.4</f>
        <v>145124213.75</v>
      </c>
      <c r="U290" s="16">
        <f>(J290-D290)*1</f>
        <v>26798456.375</v>
      </c>
      <c r="V290" s="42">
        <f>MEDIAN(S290:U290)</f>
        <v>26798456.375</v>
      </c>
      <c r="W290" s="16">
        <f>LOG(R290,2)</f>
        <v>25.973031338130728</v>
      </c>
      <c r="X290" s="16">
        <f>LOG(V290,2)</f>
        <v>24.675646566227805</v>
      </c>
      <c r="Y290" s="3">
        <f>V290/R290</f>
        <v>0.40686306623562224</v>
      </c>
      <c r="Z290" s="3">
        <f>LOG(Y290,2)</f>
        <v>-1.2973847719029228</v>
      </c>
      <c r="AA290" s="3">
        <f>TTEST(O290:Q290,S290:U290,2,1)</f>
        <v>0.64353315834114611</v>
      </c>
      <c r="AB290" s="3">
        <f>-LOG(AA290)</f>
        <v>0.19142907096070305</v>
      </c>
      <c r="AC290" s="16" t="s">
        <v>273</v>
      </c>
      <c r="AD290" s="16" t="s">
        <v>72</v>
      </c>
      <c r="AE290" s="16" t="s">
        <v>51</v>
      </c>
      <c r="AF290" s="16" t="s">
        <v>274</v>
      </c>
      <c r="AG290" s="15" t="s">
        <v>62</v>
      </c>
    </row>
    <row r="291" spans="1:33" x14ac:dyDescent="0.5">
      <c r="A291" s="16" t="s">
        <v>2675</v>
      </c>
      <c r="B291" s="16" t="s">
        <v>2676</v>
      </c>
      <c r="C291" s="16" t="s">
        <v>2677</v>
      </c>
      <c r="D291" s="16">
        <v>33172231.875</v>
      </c>
      <c r="E291" s="16">
        <v>34868688.5</v>
      </c>
      <c r="F291" s="16">
        <v>87340093.25</v>
      </c>
      <c r="G291" s="16">
        <v>36589999.25</v>
      </c>
      <c r="H291" s="16">
        <v>81280338</v>
      </c>
      <c r="I291" s="16">
        <v>76298162.5</v>
      </c>
      <c r="J291" s="16">
        <v>53054459.125</v>
      </c>
      <c r="K291" s="16">
        <v>36283175</v>
      </c>
      <c r="L291" s="16">
        <v>19057030.25</v>
      </c>
      <c r="M291" s="16">
        <v>350</v>
      </c>
      <c r="N291" s="16">
        <v>40.299999999999997</v>
      </c>
      <c r="O291" s="16">
        <f>(I291-F291)*3.72</f>
        <v>-41075982.390000001</v>
      </c>
      <c r="P291" s="16">
        <f>(G291-D291)*5.89</f>
        <v>20130649.838749997</v>
      </c>
      <c r="Q291" s="16">
        <f>(H291-F291)*1</f>
        <v>-6059755.25</v>
      </c>
      <c r="R291" s="17">
        <v>80000</v>
      </c>
      <c r="S291" s="16">
        <f>(K291-E291)*1.23</f>
        <v>1739818.395</v>
      </c>
      <c r="T291" s="16">
        <f>(L291-F291)*12.4</f>
        <v>-846709981.20000005</v>
      </c>
      <c r="U291" s="16">
        <f>(J291-D291)*1</f>
        <v>19882227.25</v>
      </c>
      <c r="V291" s="42">
        <f>MEDIAN(S291:U291)</f>
        <v>1739818.395</v>
      </c>
      <c r="W291" s="16">
        <f>LOG(R291,2)</f>
        <v>16.287712379549451</v>
      </c>
      <c r="X291" s="16">
        <f>LOG(V291,2)</f>
        <v>20.730505292463437</v>
      </c>
      <c r="Y291" s="3">
        <f>V291/R291</f>
        <v>21.747729937500001</v>
      </c>
      <c r="Z291" s="3">
        <f>LOG(Y291,2)</f>
        <v>4.4427929129139896</v>
      </c>
      <c r="AA291" s="3">
        <f>TTEST(O291:Q291,S291:U291,2,1)</f>
        <v>0.46932937734336611</v>
      </c>
      <c r="AB291" s="3">
        <f>-LOG(AA291)</f>
        <v>0.32852226057803069</v>
      </c>
      <c r="AC291" s="16" t="s">
        <v>105</v>
      </c>
      <c r="AD291" s="16" t="s">
        <v>395</v>
      </c>
      <c r="AE291" s="16" t="s">
        <v>80</v>
      </c>
      <c r="AF291" s="16" t="s">
        <v>2678</v>
      </c>
      <c r="AG291" s="15" t="s">
        <v>485</v>
      </c>
    </row>
    <row r="292" spans="1:33" x14ac:dyDescent="0.5">
      <c r="A292" s="16" t="s">
        <v>2929</v>
      </c>
      <c r="B292" s="16" t="s">
        <v>2930</v>
      </c>
      <c r="C292" s="16" t="s">
        <v>2931</v>
      </c>
      <c r="D292" s="16">
        <v>15417555.0625</v>
      </c>
      <c r="E292" s="16">
        <v>7043588.4375</v>
      </c>
      <c r="F292" s="16">
        <v>7396922.9375</v>
      </c>
      <c r="G292" s="16">
        <v>18346931.125</v>
      </c>
      <c r="H292" s="16">
        <v>17372817</v>
      </c>
      <c r="I292" s="16">
        <v>53306420</v>
      </c>
      <c r="J292" s="16">
        <v>23615341.9375</v>
      </c>
      <c r="K292" s="16">
        <v>38244454.25</v>
      </c>
      <c r="L292" s="16">
        <v>19381290.875</v>
      </c>
      <c r="M292" s="16">
        <v>806</v>
      </c>
      <c r="N292" s="16">
        <v>89.3</v>
      </c>
      <c r="O292" s="16">
        <f>(I292-F292)*3.72</f>
        <v>170783329.07250002</v>
      </c>
      <c r="P292" s="16">
        <f>(G292-D292)*5.89</f>
        <v>17254025.008125</v>
      </c>
      <c r="Q292" s="16">
        <f>(H292-F292)*1</f>
        <v>9975894.0625</v>
      </c>
      <c r="R292" s="17">
        <f>MEDIAN(O292:Q292)</f>
        <v>17254025.008125</v>
      </c>
      <c r="S292" s="16">
        <f>(K292-E292)*1.23</f>
        <v>38377064.949374996</v>
      </c>
      <c r="T292" s="16">
        <f>(L292-F292)*12.4</f>
        <v>148606162.42500001</v>
      </c>
      <c r="U292" s="16">
        <f>(J292-D292)*1</f>
        <v>8197786.875</v>
      </c>
      <c r="V292" s="42">
        <f>MEDIAN(S292:U292)</f>
        <v>38377064.949374996</v>
      </c>
      <c r="W292" s="16">
        <f>LOG(R292,2)</f>
        <v>24.040429616357333</v>
      </c>
      <c r="X292" s="16">
        <f>LOG(V292,2)</f>
        <v>25.193741043673477</v>
      </c>
      <c r="Y292" s="3">
        <f>V292/R292</f>
        <v>2.2242383983622984</v>
      </c>
      <c r="Z292" s="3">
        <f>LOG(Y292,2)</f>
        <v>1.153311427316142</v>
      </c>
      <c r="AA292" s="3">
        <f>TTEST(O292:Q292,S292:U292,2,1)</f>
        <v>0.99123293998365958</v>
      </c>
      <c r="AB292" s="3">
        <f>-LOG(AA292)</f>
        <v>3.8242742112536473E-3</v>
      </c>
      <c r="AC292" s="16" t="s">
        <v>557</v>
      </c>
      <c r="AD292" s="16" t="s">
        <v>2932</v>
      </c>
      <c r="AE292" s="16" t="s">
        <v>222</v>
      </c>
      <c r="AF292" s="16" t="s">
        <v>2933</v>
      </c>
      <c r="AG292" s="15" t="s">
        <v>62</v>
      </c>
    </row>
    <row r="293" spans="1:33" x14ac:dyDescent="0.5">
      <c r="A293" s="16" t="s">
        <v>913</v>
      </c>
      <c r="B293" s="16" t="s">
        <v>914</v>
      </c>
      <c r="C293" s="16" t="s">
        <v>915</v>
      </c>
      <c r="D293" s="16">
        <v>19304288</v>
      </c>
      <c r="E293" s="16">
        <v>4617105.25</v>
      </c>
      <c r="F293" s="16">
        <v>28968764.5</v>
      </c>
      <c r="G293" s="16">
        <v>28070952.5</v>
      </c>
      <c r="H293" s="16">
        <v>37117603.5</v>
      </c>
      <c r="I293" s="16">
        <v>61018942.9375</v>
      </c>
      <c r="J293" s="16">
        <v>76649159</v>
      </c>
      <c r="K293" s="16">
        <v>56205844.25</v>
      </c>
      <c r="L293" s="16">
        <v>19643768.5</v>
      </c>
      <c r="M293" s="16">
        <v>589</v>
      </c>
      <c r="N293" s="16">
        <v>66.099999999999994</v>
      </c>
      <c r="O293" s="16">
        <f>(I293-F293)*3.72</f>
        <v>119226663.78750001</v>
      </c>
      <c r="P293" s="16">
        <f>(G293-D293)*5.89</f>
        <v>51635653.904999994</v>
      </c>
      <c r="Q293" s="16">
        <f>(H293-F293)*1</f>
        <v>8148839</v>
      </c>
      <c r="R293" s="17">
        <f>MEDIAN(O293:Q293)</f>
        <v>51635653.904999994</v>
      </c>
      <c r="S293" s="16">
        <f>(K293-E293)*1.23</f>
        <v>63454148.969999999</v>
      </c>
      <c r="T293" s="16">
        <f>(L293-F293)*12.4</f>
        <v>-115629950.40000001</v>
      </c>
      <c r="U293" s="16">
        <f>(J293-D293)*1</f>
        <v>57344871</v>
      </c>
      <c r="V293" s="42">
        <f>MEDIAN(S293:U293)</f>
        <v>57344871</v>
      </c>
      <c r="W293" s="16">
        <f>LOG(R293,2)</f>
        <v>25.621864240504042</v>
      </c>
      <c r="X293" s="16">
        <f>LOG(V293,2)</f>
        <v>25.773161119698166</v>
      </c>
      <c r="Y293" s="3">
        <f>V293/R293</f>
        <v>1.1105673437486412</v>
      </c>
      <c r="Z293" s="3">
        <f>LOG(Y293,2)</f>
        <v>0.15129687919412488</v>
      </c>
      <c r="AA293" s="3">
        <f>TTEST(O293:Q293,S293:U293,2,1)</f>
        <v>0.45170267924390561</v>
      </c>
      <c r="AB293" s="3">
        <f>-LOG(AA293)</f>
        <v>0.34514733344260617</v>
      </c>
      <c r="AC293" s="16" t="s">
        <v>912</v>
      </c>
      <c r="AD293" s="16" t="s">
        <v>118</v>
      </c>
      <c r="AE293" s="16" t="s">
        <v>60</v>
      </c>
      <c r="AF293" s="16" t="s">
        <v>468</v>
      </c>
      <c r="AG293" s="15" t="s">
        <v>62</v>
      </c>
    </row>
    <row r="294" spans="1:33" x14ac:dyDescent="0.5">
      <c r="A294" s="16" t="s">
        <v>688</v>
      </c>
      <c r="B294" s="16" t="s">
        <v>689</v>
      </c>
      <c r="C294" s="16" t="s">
        <v>690</v>
      </c>
      <c r="D294" s="16">
        <v>23421218.125</v>
      </c>
      <c r="E294" s="16">
        <v>14138050.25</v>
      </c>
      <c r="F294" s="16">
        <v>11628020.65625</v>
      </c>
      <c r="G294" s="16">
        <v>39061742</v>
      </c>
      <c r="H294" s="16">
        <v>35535040.75</v>
      </c>
      <c r="I294" s="16">
        <v>35421267.75</v>
      </c>
      <c r="J294" s="16">
        <v>46807875</v>
      </c>
      <c r="K294" s="16">
        <v>37354627.5</v>
      </c>
      <c r="L294" s="16">
        <v>19650810.75</v>
      </c>
      <c r="M294" s="16">
        <v>165</v>
      </c>
      <c r="N294" s="16">
        <v>18.899999999999999</v>
      </c>
      <c r="O294" s="16">
        <f>(I294-F294)*3.72</f>
        <v>88510879.188749999</v>
      </c>
      <c r="P294" s="16">
        <f>(G294-D294)*5.89</f>
        <v>92122685.623750001</v>
      </c>
      <c r="Q294" s="16">
        <f>(H294-F294)*1</f>
        <v>23907020.09375</v>
      </c>
      <c r="R294" s="17">
        <f>MEDIAN(O294:Q294)</f>
        <v>88510879.188749999</v>
      </c>
      <c r="S294" s="16">
        <f>(K294-E294)*1.23</f>
        <v>28556390.017499998</v>
      </c>
      <c r="T294" s="16">
        <f>(L294-F294)*12.4</f>
        <v>99482597.162500009</v>
      </c>
      <c r="U294" s="16">
        <f>(J294-D294)*1</f>
        <v>23386656.875</v>
      </c>
      <c r="V294" s="42">
        <f>MEDIAN(S294:U294)</f>
        <v>28556390.017499998</v>
      </c>
      <c r="W294" s="16">
        <f>LOG(R294,2)</f>
        <v>26.399351457113763</v>
      </c>
      <c r="X294" s="16">
        <f>LOG(V294,2)</f>
        <v>24.767310275475253</v>
      </c>
      <c r="Y294" s="3">
        <f>V294/R294</f>
        <v>0.32263141298826464</v>
      </c>
      <c r="Z294" s="3">
        <f>LOG(Y294,2)</f>
        <v>-1.6320411816385099</v>
      </c>
      <c r="AA294" s="3">
        <f>TTEST(O294:Q294,S294:U294,2,1)</f>
        <v>0.49234304276464269</v>
      </c>
      <c r="AB294" s="3">
        <f>-LOG(AA294)</f>
        <v>0.30773219465985757</v>
      </c>
      <c r="AC294" s="16" t="s">
        <v>92</v>
      </c>
      <c r="AD294" s="16" t="s">
        <v>350</v>
      </c>
      <c r="AE294" s="16" t="s">
        <v>51</v>
      </c>
      <c r="AF294" s="16" t="s">
        <v>67</v>
      </c>
      <c r="AG294" s="15" t="s">
        <v>62</v>
      </c>
    </row>
    <row r="295" spans="1:33" x14ac:dyDescent="0.5">
      <c r="A295" s="27" t="s">
        <v>1</v>
      </c>
      <c r="B295" s="27" t="s">
        <v>1984</v>
      </c>
      <c r="C295" s="27" t="s">
        <v>1985</v>
      </c>
      <c r="D295" s="27">
        <v>2485496.28125</v>
      </c>
      <c r="E295" s="27">
        <v>3860796.5</v>
      </c>
      <c r="F295" s="27">
        <v>2681618.5625</v>
      </c>
      <c r="G295" s="27">
        <v>20996801</v>
      </c>
      <c r="H295" s="27">
        <v>111625646</v>
      </c>
      <c r="I295" s="27">
        <v>31945788.375</v>
      </c>
      <c r="J295" s="27">
        <v>213641850.25</v>
      </c>
      <c r="K295" s="27">
        <v>175218289</v>
      </c>
      <c r="L295" s="27">
        <v>19693606</v>
      </c>
      <c r="M295" s="27">
        <v>581</v>
      </c>
      <c r="N295" s="27">
        <v>62.7</v>
      </c>
      <c r="O295" s="27">
        <f>(I295-F295)*3.72</f>
        <v>108862711.7025</v>
      </c>
      <c r="P295" s="27">
        <f>(G295-D295)*5.89</f>
        <v>109031584.7934375</v>
      </c>
      <c r="Q295" s="27">
        <f>(H295-F295)*1</f>
        <v>108944027.4375</v>
      </c>
      <c r="R295" s="28">
        <f>MEDIAN(O295:Q295)</f>
        <v>108944027.4375</v>
      </c>
      <c r="S295" s="27">
        <f>(K295-E295)*1.23</f>
        <v>210769715.77500001</v>
      </c>
      <c r="T295" s="27">
        <f>(L295-F295)*12.4</f>
        <v>210948644.22499999</v>
      </c>
      <c r="U295" s="27">
        <f>(J295-D295)*1</f>
        <v>211156353.96875</v>
      </c>
      <c r="V295" s="43">
        <f>MEDIAN(S295:U295)</f>
        <v>210948644.22499999</v>
      </c>
      <c r="W295" s="27">
        <f>LOG(R295,2)</f>
        <v>26.699011865855734</v>
      </c>
      <c r="X295" s="27">
        <f>LOG(V295,2)</f>
        <v>27.652316574429786</v>
      </c>
      <c r="Y295" s="18">
        <f>V295/R295</f>
        <v>1.9363029730658612</v>
      </c>
      <c r="Z295" s="18">
        <f>LOG(Y295,2)</f>
        <v>0.95330470857404936</v>
      </c>
      <c r="AA295" s="18">
        <f>TTEST(O295:Q295,S295:U295,2,1)</f>
        <v>9.6363785816008423E-7</v>
      </c>
      <c r="AB295" s="18">
        <f>-LOG(AA295)</f>
        <v>6.0160861463376136</v>
      </c>
      <c r="AC295" s="27" t="s">
        <v>1204</v>
      </c>
      <c r="AD295" s="27" t="s">
        <v>239</v>
      </c>
      <c r="AE295" s="27" t="s">
        <v>1986</v>
      </c>
      <c r="AF295" s="27" t="s">
        <v>1987</v>
      </c>
      <c r="AG295" s="29" t="s">
        <v>101</v>
      </c>
    </row>
    <row r="296" spans="1:33" x14ac:dyDescent="0.5">
      <c r="A296" s="16" t="s">
        <v>2257</v>
      </c>
      <c r="B296" s="16" t="s">
        <v>2258</v>
      </c>
      <c r="C296" s="16" t="s">
        <v>2259</v>
      </c>
      <c r="D296" s="16">
        <v>15978588.5625</v>
      </c>
      <c r="E296" s="16">
        <v>2594024.5</v>
      </c>
      <c r="F296" s="16">
        <v>9532431.28125</v>
      </c>
      <c r="G296" s="16">
        <v>17459157.5</v>
      </c>
      <c r="H296" s="16">
        <v>19587702.75</v>
      </c>
      <c r="I296" s="16">
        <v>31541814.5</v>
      </c>
      <c r="J296" s="16">
        <v>34481876.125</v>
      </c>
      <c r="K296" s="16">
        <v>40904576.5</v>
      </c>
      <c r="L296" s="16">
        <v>20025262.03125</v>
      </c>
      <c r="M296" s="16">
        <v>522</v>
      </c>
      <c r="N296" s="16">
        <v>56</v>
      </c>
      <c r="O296" s="16">
        <f>(I296-F296)*3.72</f>
        <v>81874905.573750004</v>
      </c>
      <c r="P296" s="16">
        <f>(G296-D296)*5.89</f>
        <v>8720551.0418749992</v>
      </c>
      <c r="Q296" s="16">
        <f>(H296-F296)*1</f>
        <v>10055271.46875</v>
      </c>
      <c r="R296" s="17">
        <f>MEDIAN(O296:Q296)</f>
        <v>10055271.46875</v>
      </c>
      <c r="S296" s="16">
        <f>(K296-E296)*1.23</f>
        <v>47121978.960000001</v>
      </c>
      <c r="T296" s="16">
        <f>(L296-F296)*12.4</f>
        <v>130111101.3</v>
      </c>
      <c r="U296" s="16">
        <f>(J296-D296)*1</f>
        <v>18503287.5625</v>
      </c>
      <c r="V296" s="42">
        <f>MEDIAN(S296:U296)</f>
        <v>47121978.960000001</v>
      </c>
      <c r="W296" s="16">
        <f>LOG(R296,2)</f>
        <v>23.261448695763562</v>
      </c>
      <c r="X296" s="16">
        <f>LOG(V296,2)</f>
        <v>25.489896792849915</v>
      </c>
      <c r="Y296" s="3">
        <f>V296/R296</f>
        <v>4.6862960494350405</v>
      </c>
      <c r="Z296" s="3">
        <f>LOG(Y296,2)</f>
        <v>2.2284480970863521</v>
      </c>
      <c r="AA296" s="3">
        <f>TTEST(O296:Q296,S296:U296,2,1)</f>
        <v>0.56619601427968225</v>
      </c>
      <c r="AB296" s="3">
        <f>-LOG(AA296)</f>
        <v>0.24703319216348552</v>
      </c>
      <c r="AC296" s="16" t="s">
        <v>2260</v>
      </c>
      <c r="AD296" s="16" t="s">
        <v>1233</v>
      </c>
      <c r="AE296" s="16" t="s">
        <v>189</v>
      </c>
      <c r="AF296" s="16" t="s">
        <v>2261</v>
      </c>
      <c r="AG296" s="15" t="s">
        <v>45</v>
      </c>
    </row>
    <row r="297" spans="1:33" x14ac:dyDescent="0.5">
      <c r="A297" s="16" t="s">
        <v>2946</v>
      </c>
      <c r="B297" s="16" t="s">
        <v>2947</v>
      </c>
      <c r="C297" s="16" t="s">
        <v>2948</v>
      </c>
      <c r="D297" s="16">
        <v>17817325.5</v>
      </c>
      <c r="E297" s="16">
        <v>11428682.5</v>
      </c>
      <c r="F297" s="16">
        <v>51381669</v>
      </c>
      <c r="G297" s="16">
        <v>14128766.5</v>
      </c>
      <c r="H297" s="16">
        <v>59192616</v>
      </c>
      <c r="I297" s="16">
        <v>49290113</v>
      </c>
      <c r="J297" s="16">
        <v>35450560</v>
      </c>
      <c r="K297" s="16">
        <v>42296191</v>
      </c>
      <c r="L297" s="16">
        <v>20034415</v>
      </c>
      <c r="M297" s="16">
        <v>137</v>
      </c>
      <c r="N297" s="16">
        <v>15.5</v>
      </c>
      <c r="O297" s="16">
        <f>(I297-F297)*3.72</f>
        <v>-7780588.3200000003</v>
      </c>
      <c r="P297" s="16">
        <f>(G297-D297)*5.89</f>
        <v>-21725612.509999998</v>
      </c>
      <c r="Q297" s="16">
        <f>(H297-F297)*1</f>
        <v>7810947</v>
      </c>
      <c r="R297" s="17">
        <v>80000</v>
      </c>
      <c r="S297" s="16">
        <f>(K297-E297)*1.23</f>
        <v>37967035.454999998</v>
      </c>
      <c r="T297" s="16">
        <f>(L297-F297)*12.4</f>
        <v>-388705949.60000002</v>
      </c>
      <c r="U297" s="16">
        <f>(J297-D297)*1</f>
        <v>17633234.5</v>
      </c>
      <c r="V297" s="42">
        <f>MEDIAN(S297:U297)</f>
        <v>17633234.5</v>
      </c>
      <c r="W297" s="16">
        <f>LOG(R297,2)</f>
        <v>16.287712379549451</v>
      </c>
      <c r="X297" s="16">
        <f>LOG(V297,2)</f>
        <v>24.071793799624039</v>
      </c>
      <c r="Y297" s="3">
        <f>V297/R297</f>
        <v>220.41543125000001</v>
      </c>
      <c r="Z297" s="3">
        <f>LOG(Y297,2)</f>
        <v>7.7840814200745907</v>
      </c>
      <c r="AA297" s="3">
        <f>TTEST(O297:Q297,S297:U297,2,1)</f>
        <v>0.51400916316395739</v>
      </c>
      <c r="AB297" s="3">
        <f>-LOG(AA297)</f>
        <v>0.28902913883337761</v>
      </c>
      <c r="AC297" s="16" t="s">
        <v>649</v>
      </c>
      <c r="AD297" s="16" t="s">
        <v>44</v>
      </c>
      <c r="AE297" s="16" t="s">
        <v>240</v>
      </c>
      <c r="AF297" s="16" t="s">
        <v>661</v>
      </c>
      <c r="AG297" s="15" t="s">
        <v>82</v>
      </c>
    </row>
    <row r="298" spans="1:33" x14ac:dyDescent="0.5">
      <c r="A298" s="16" t="s">
        <v>2019</v>
      </c>
      <c r="B298" s="16" t="s">
        <v>2020</v>
      </c>
      <c r="C298" s="16" t="s">
        <v>2021</v>
      </c>
      <c r="D298" s="16">
        <v>21370626.25</v>
      </c>
      <c r="E298" s="16">
        <v>25051826</v>
      </c>
      <c r="F298" s="16">
        <v>24483309</v>
      </c>
      <c r="G298" s="16">
        <v>23647317</v>
      </c>
      <c r="H298" s="16">
        <v>28349441</v>
      </c>
      <c r="I298" s="16">
        <v>35567396</v>
      </c>
      <c r="J298" s="16">
        <v>39842048.125</v>
      </c>
      <c r="K298" s="16">
        <v>46178992</v>
      </c>
      <c r="L298" s="16">
        <v>20067626</v>
      </c>
      <c r="M298" s="16">
        <v>382</v>
      </c>
      <c r="N298" s="16">
        <v>42.4</v>
      </c>
      <c r="O298" s="16">
        <f>(I298-F298)*3.72</f>
        <v>41232803.640000001</v>
      </c>
      <c r="P298" s="16">
        <f>(G298-D298)*5.89</f>
        <v>13409708.5175</v>
      </c>
      <c r="Q298" s="16">
        <f>(H298-F298)*1</f>
        <v>3866132</v>
      </c>
      <c r="R298" s="17">
        <f>MEDIAN(O298:Q298)</f>
        <v>13409708.5175</v>
      </c>
      <c r="S298" s="16">
        <f>(K298-E298)*1.23</f>
        <v>25986414.18</v>
      </c>
      <c r="T298" s="16">
        <f>(L298-F298)*12.4</f>
        <v>-54754469.200000003</v>
      </c>
      <c r="U298" s="16">
        <f>(J298-D298)*1</f>
        <v>18471421.875</v>
      </c>
      <c r="V298" s="42">
        <f>MEDIAN(S298:U298)</f>
        <v>18471421.875</v>
      </c>
      <c r="W298" s="16">
        <f>LOG(R298,2)</f>
        <v>23.67677454239892</v>
      </c>
      <c r="X298" s="16">
        <f>LOG(V298,2)</f>
        <v>24.138791589170573</v>
      </c>
      <c r="Y298" s="3">
        <f>V298/R298</f>
        <v>1.3774663223212003</v>
      </c>
      <c r="Z298" s="3">
        <f>LOG(Y298,2)</f>
        <v>0.46201704677165217</v>
      </c>
      <c r="AA298" s="3">
        <f>TTEST(O298:Q298,S298:U298,2,1)</f>
        <v>0.44331217690136959</v>
      </c>
      <c r="AB298" s="3">
        <f>-LOG(AA298)</f>
        <v>0.35329033933355414</v>
      </c>
      <c r="AC298" s="16" t="s">
        <v>112</v>
      </c>
      <c r="AD298" s="16" t="s">
        <v>1851</v>
      </c>
      <c r="AE298" s="16" t="s">
        <v>51</v>
      </c>
      <c r="AF298" s="16" t="s">
        <v>2022</v>
      </c>
      <c r="AG298" s="15" t="s">
        <v>62</v>
      </c>
    </row>
    <row r="299" spans="1:33" x14ac:dyDescent="0.5">
      <c r="A299" s="16" t="s">
        <v>175</v>
      </c>
      <c r="B299" s="16" t="s">
        <v>176</v>
      </c>
      <c r="C299" s="16" t="s">
        <v>177</v>
      </c>
      <c r="D299" s="16">
        <v>6683368</v>
      </c>
      <c r="E299" s="16">
        <v>11931965</v>
      </c>
      <c r="F299" s="16" t="s">
        <v>3040</v>
      </c>
      <c r="G299" s="16">
        <v>15335935</v>
      </c>
      <c r="H299" s="16">
        <v>30701847.625</v>
      </c>
      <c r="I299" s="16">
        <v>29123294.75</v>
      </c>
      <c r="J299" s="16">
        <v>15158509</v>
      </c>
      <c r="K299" s="16">
        <v>30152581.125</v>
      </c>
      <c r="L299" s="16">
        <v>20518732.5</v>
      </c>
      <c r="M299" s="16">
        <v>444</v>
      </c>
      <c r="N299" s="16">
        <v>49.6</v>
      </c>
      <c r="O299" s="16" t="e">
        <f>(I299-F299)*3.72</f>
        <v>#VALUE!</v>
      </c>
      <c r="P299" s="16">
        <f>(G299-D299)*5.89</f>
        <v>50963619.629999995</v>
      </c>
      <c r="Q299" s="16" t="e">
        <f>(H299-F299)*1</f>
        <v>#VALUE!</v>
      </c>
      <c r="R299" s="17" t="e">
        <f>MEDIAN(O299:Q299)</f>
        <v>#VALUE!</v>
      </c>
      <c r="S299" s="16">
        <f>(K299-E299)*1.23</f>
        <v>22411357.833749998</v>
      </c>
      <c r="T299" s="16" t="e">
        <f>(L299-F299)*12.4</f>
        <v>#VALUE!</v>
      </c>
      <c r="U299" s="16">
        <f>(J299-D299)*1</f>
        <v>8475141</v>
      </c>
      <c r="V299" s="42" t="e">
        <f>MEDIAN(S299:U299)</f>
        <v>#VALUE!</v>
      </c>
      <c r="W299" s="16" t="e">
        <f>LOG(R299,2)</f>
        <v>#VALUE!</v>
      </c>
      <c r="X299" s="16" t="e">
        <f>LOG(V299,2)</f>
        <v>#VALUE!</v>
      </c>
      <c r="Y299" s="3" t="e">
        <f>V299/R299</f>
        <v>#VALUE!</v>
      </c>
      <c r="Z299" s="3" t="e">
        <f>LOG(Y299,2)</f>
        <v>#VALUE!</v>
      </c>
      <c r="AA299" s="3" t="e">
        <f>TTEST(O299:Q299,S299:U299,2,1)</f>
        <v>#VALUE!</v>
      </c>
      <c r="AB299" s="3" t="e">
        <f>-LOG(AA299)</f>
        <v>#VALUE!</v>
      </c>
      <c r="AC299" s="16" t="s">
        <v>178</v>
      </c>
      <c r="AD299" s="16" t="s">
        <v>179</v>
      </c>
      <c r="AE299" s="16" t="s">
        <v>80</v>
      </c>
      <c r="AF299" s="16" t="s">
        <v>180</v>
      </c>
      <c r="AG299" s="15" t="s">
        <v>62</v>
      </c>
    </row>
    <row r="300" spans="1:33" x14ac:dyDescent="0.5">
      <c r="A300" s="16" t="s">
        <v>674</v>
      </c>
      <c r="B300" s="16" t="s">
        <v>675</v>
      </c>
      <c r="C300" s="16" t="s">
        <v>676</v>
      </c>
      <c r="D300" s="16">
        <v>8676719.75</v>
      </c>
      <c r="E300" s="16">
        <v>33870253.5</v>
      </c>
      <c r="F300" s="16">
        <v>1475088.25</v>
      </c>
      <c r="G300" s="16">
        <v>24722116</v>
      </c>
      <c r="H300" s="16">
        <v>27151534.5</v>
      </c>
      <c r="I300" s="16">
        <v>5796456.5</v>
      </c>
      <c r="J300" s="16">
        <v>17010504.75</v>
      </c>
      <c r="K300" s="16">
        <v>15121237</v>
      </c>
      <c r="L300" s="16">
        <v>20527659.375</v>
      </c>
      <c r="M300" s="16">
        <v>709</v>
      </c>
      <c r="N300" s="16">
        <v>81</v>
      </c>
      <c r="O300" s="16">
        <f>(I300-F300)*3.72</f>
        <v>16075489.890000001</v>
      </c>
      <c r="P300" s="16">
        <f>(G300-D300)*5.89</f>
        <v>94507383.912499994</v>
      </c>
      <c r="Q300" s="16">
        <f>(H300-F300)*1</f>
        <v>25676446.25</v>
      </c>
      <c r="R300" s="17">
        <f>MEDIAN(O300:Q300)</f>
        <v>25676446.25</v>
      </c>
      <c r="S300" s="16">
        <f>(K300-E300)*1.23</f>
        <v>-23061290.294999998</v>
      </c>
      <c r="T300" s="16">
        <f>(L300-F300)*12.4</f>
        <v>236251881.95000002</v>
      </c>
      <c r="U300" s="16">
        <f>(J300-D300)*1</f>
        <v>8333785</v>
      </c>
      <c r="V300" s="42">
        <f>MEDIAN(S300:U300)</f>
        <v>8333785</v>
      </c>
      <c r="W300" s="16">
        <f>LOG(R300,2)</f>
        <v>24.613942204199596</v>
      </c>
      <c r="X300" s="16">
        <f>LOG(V300,2)</f>
        <v>22.990540450329977</v>
      </c>
      <c r="Y300" s="3">
        <f>V300/R300</f>
        <v>0.32456925381564439</v>
      </c>
      <c r="Z300" s="3">
        <f>LOG(Y300,2)</f>
        <v>-1.6234017538696195</v>
      </c>
      <c r="AA300" s="3">
        <f>TTEST(O300:Q300,S300:U300,2,1)</f>
        <v>0.66753113960045363</v>
      </c>
      <c r="AB300" s="3">
        <f>-LOG(AA300)</f>
        <v>0.17552847012637365</v>
      </c>
      <c r="AC300" s="16" t="s">
        <v>677</v>
      </c>
      <c r="AD300" s="16" t="s">
        <v>42</v>
      </c>
      <c r="AE300" s="16" t="s">
        <v>60</v>
      </c>
      <c r="AF300" s="16" t="s">
        <v>678</v>
      </c>
      <c r="AG300" s="15" t="s">
        <v>45</v>
      </c>
    </row>
    <row r="301" spans="1:33" x14ac:dyDescent="0.5">
      <c r="A301" s="16" t="s">
        <v>1769</v>
      </c>
      <c r="B301" s="16" t="s">
        <v>1770</v>
      </c>
      <c r="C301" s="16" t="s">
        <v>1771</v>
      </c>
      <c r="D301" s="16">
        <v>12735816.375</v>
      </c>
      <c r="E301" s="16">
        <v>13183086.5</v>
      </c>
      <c r="F301" s="16">
        <v>10917341.625</v>
      </c>
      <c r="G301" s="16">
        <v>33794249.75</v>
      </c>
      <c r="H301" s="16">
        <v>42421052</v>
      </c>
      <c r="I301" s="16">
        <v>44293726.5</v>
      </c>
      <c r="J301" s="16">
        <v>37347368.75</v>
      </c>
      <c r="K301" s="16">
        <v>35542745.5</v>
      </c>
      <c r="L301" s="16">
        <v>20544590.75</v>
      </c>
      <c r="M301" s="16">
        <v>397</v>
      </c>
      <c r="N301" s="16">
        <v>44.8</v>
      </c>
      <c r="O301" s="16">
        <f>(I301-F301)*3.72</f>
        <v>124160151.735</v>
      </c>
      <c r="P301" s="16">
        <f>(G301-D301)*5.89</f>
        <v>124034172.57875</v>
      </c>
      <c r="Q301" s="16">
        <f>(H301-F301)*1</f>
        <v>31503710.375</v>
      </c>
      <c r="R301" s="17">
        <f>MEDIAN(O301:Q301)</f>
        <v>124034172.57875</v>
      </c>
      <c r="S301" s="16">
        <f>(K301-E301)*1.23</f>
        <v>27502380.57</v>
      </c>
      <c r="T301" s="16">
        <f>(L301-F301)*12.4</f>
        <v>119377889.15000001</v>
      </c>
      <c r="U301" s="16">
        <f>(J301-D301)*1</f>
        <v>24611552.375</v>
      </c>
      <c r="V301" s="42">
        <f>MEDIAN(S301:U301)</f>
        <v>27502380.57</v>
      </c>
      <c r="W301" s="16">
        <f>LOG(R301,2)</f>
        <v>26.886162410500429</v>
      </c>
      <c r="X301" s="16">
        <f>LOG(V301,2)</f>
        <v>24.713053166044798</v>
      </c>
      <c r="Y301" s="3">
        <f>V301/R301</f>
        <v>0.22173228553234861</v>
      </c>
      <c r="Z301" s="3">
        <f>LOG(Y301,2)</f>
        <v>-2.1731092444556284</v>
      </c>
      <c r="AA301" s="3">
        <f>TTEST(O301:Q301,S301:U301,2,1)</f>
        <v>0.35604911748445889</v>
      </c>
      <c r="AB301" s="3">
        <f>-LOG(AA301)</f>
        <v>0.44849008635003035</v>
      </c>
      <c r="AC301" s="16" t="s">
        <v>413</v>
      </c>
      <c r="AD301" s="16" t="s">
        <v>239</v>
      </c>
      <c r="AE301" s="16" t="s">
        <v>145</v>
      </c>
      <c r="AF301" s="16" t="s">
        <v>1772</v>
      </c>
      <c r="AG301" s="15" t="s">
        <v>1773</v>
      </c>
    </row>
    <row r="302" spans="1:33" x14ac:dyDescent="0.5">
      <c r="A302" s="16" t="s">
        <v>1569</v>
      </c>
      <c r="B302" s="16" t="s">
        <v>1570</v>
      </c>
      <c r="C302" s="16" t="s">
        <v>1571</v>
      </c>
      <c r="D302" s="16">
        <v>17773533</v>
      </c>
      <c r="E302" s="16">
        <v>6296896.65625</v>
      </c>
      <c r="F302" s="16">
        <v>7738621.5</v>
      </c>
      <c r="G302" s="16">
        <v>52519867</v>
      </c>
      <c r="H302" s="16">
        <v>26699660</v>
      </c>
      <c r="I302" s="16">
        <v>44811089</v>
      </c>
      <c r="J302" s="16">
        <v>46800264</v>
      </c>
      <c r="K302" s="16">
        <v>36208723.5</v>
      </c>
      <c r="L302" s="16">
        <v>20647874.0625</v>
      </c>
      <c r="M302" s="16">
        <v>215</v>
      </c>
      <c r="N302" s="16">
        <v>23.9</v>
      </c>
      <c r="O302" s="16">
        <f>(I302-F302)*3.72</f>
        <v>137909579.09999999</v>
      </c>
      <c r="P302" s="16">
        <f>(G302-D302)*5.89</f>
        <v>204655907.25999999</v>
      </c>
      <c r="Q302" s="16">
        <f>(H302-F302)*1</f>
        <v>18961038.5</v>
      </c>
      <c r="R302" s="17">
        <f>MEDIAN(O302:Q302)</f>
        <v>137909579.09999999</v>
      </c>
      <c r="S302" s="16">
        <f>(K302-E302)*1.23</f>
        <v>36791547.017812498</v>
      </c>
      <c r="T302" s="16">
        <f>(L302-F302)*12.4</f>
        <v>160074731.77500001</v>
      </c>
      <c r="U302" s="16">
        <f>(J302-D302)*1</f>
        <v>29026731</v>
      </c>
      <c r="V302" s="42">
        <f>MEDIAN(S302:U302)</f>
        <v>36791547.017812498</v>
      </c>
      <c r="W302" s="16">
        <f>LOG(R302,2)</f>
        <v>27.039147427989235</v>
      </c>
      <c r="X302" s="16">
        <f>LOG(V302,2)</f>
        <v>25.132871004507269</v>
      </c>
      <c r="Y302" s="3">
        <f>V302/R302</f>
        <v>0.26678021394826013</v>
      </c>
      <c r="Z302" s="3">
        <f>LOG(Y302,2)</f>
        <v>-1.9062764234819649</v>
      </c>
      <c r="AA302" s="3">
        <f>TTEST(O302:Q302,S302:U302,2,1)</f>
        <v>0.29431175200217996</v>
      </c>
      <c r="AB302" s="3">
        <f>-LOG(AA302)</f>
        <v>0.53119239597786916</v>
      </c>
      <c r="AC302" s="16" t="s">
        <v>334</v>
      </c>
      <c r="AD302" s="16" t="s">
        <v>1572</v>
      </c>
      <c r="AE302" s="16" t="s">
        <v>80</v>
      </c>
      <c r="AF302" s="16" t="s">
        <v>1573</v>
      </c>
      <c r="AG302" s="15" t="s">
        <v>82</v>
      </c>
    </row>
    <row r="303" spans="1:33" x14ac:dyDescent="0.5">
      <c r="A303" s="16" t="s">
        <v>2216</v>
      </c>
      <c r="B303" s="16" t="s">
        <v>2217</v>
      </c>
      <c r="C303" s="16" t="s">
        <v>2218</v>
      </c>
      <c r="D303" s="16">
        <v>22050871</v>
      </c>
      <c r="E303" s="16">
        <v>14721181</v>
      </c>
      <c r="F303" s="16">
        <v>10193113.3125</v>
      </c>
      <c r="G303" s="16">
        <v>70706812.375</v>
      </c>
      <c r="H303" s="16">
        <v>36070028.5</v>
      </c>
      <c r="I303" s="16">
        <v>27409731</v>
      </c>
      <c r="J303" s="16">
        <v>24277353</v>
      </c>
      <c r="K303" s="16">
        <v>21225172</v>
      </c>
      <c r="L303" s="16">
        <v>20685614</v>
      </c>
      <c r="M303" s="16">
        <v>153</v>
      </c>
      <c r="N303" s="16">
        <v>17.600000000000001</v>
      </c>
      <c r="O303" s="16">
        <f>(I303-F303)*3.72</f>
        <v>64045817.797500007</v>
      </c>
      <c r="P303" s="16">
        <f>(G303-D303)*5.89</f>
        <v>286583494.69874996</v>
      </c>
      <c r="Q303" s="16">
        <f>(H303-F303)*1</f>
        <v>25876915.1875</v>
      </c>
      <c r="R303" s="17">
        <f>MEDIAN(O303:Q303)</f>
        <v>64045817.797500007</v>
      </c>
      <c r="S303" s="16">
        <f>(K303-E303)*1.23</f>
        <v>7999908.9299999997</v>
      </c>
      <c r="T303" s="16">
        <f>(L303-F303)*12.4</f>
        <v>130107008.52500001</v>
      </c>
      <c r="U303" s="16">
        <f>(J303-D303)*1</f>
        <v>2226482</v>
      </c>
      <c r="V303" s="42">
        <f>MEDIAN(S303:U303)</f>
        <v>7999908.9299999997</v>
      </c>
      <c r="W303" s="16">
        <f>LOG(R303,2)</f>
        <v>25.932601029629335</v>
      </c>
      <c r="X303" s="16">
        <f>LOG(V303,2)</f>
        <v>22.931552145951024</v>
      </c>
      <c r="Y303" s="3">
        <f>V303/R303</f>
        <v>0.12490915418230902</v>
      </c>
      <c r="Z303" s="3">
        <f>LOG(Y303,2)</f>
        <v>-3.0010488836783122</v>
      </c>
      <c r="AA303" s="3">
        <f>TTEST(O303:Q303,S303:U303,2,1)</f>
        <v>0.18781049330342026</v>
      </c>
      <c r="AB303" s="3">
        <f>-LOG(AA303)</f>
        <v>0.72628014659354456</v>
      </c>
      <c r="AC303" s="16" t="s">
        <v>41</v>
      </c>
      <c r="AD303" s="16" t="s">
        <v>72</v>
      </c>
      <c r="AE303" s="16" t="s">
        <v>51</v>
      </c>
      <c r="AF303" s="16" t="s">
        <v>2219</v>
      </c>
      <c r="AG303" s="15" t="s">
        <v>45</v>
      </c>
    </row>
    <row r="304" spans="1:33" x14ac:dyDescent="0.5">
      <c r="A304" s="16" t="s">
        <v>2213</v>
      </c>
      <c r="B304" s="16" t="s">
        <v>2214</v>
      </c>
      <c r="C304" s="16" t="s">
        <v>2215</v>
      </c>
      <c r="D304" s="16">
        <v>27341147.625</v>
      </c>
      <c r="E304" s="16">
        <v>19690832.8125</v>
      </c>
      <c r="F304" s="16">
        <v>76342007.7109375</v>
      </c>
      <c r="G304" s="16">
        <v>69828599.75</v>
      </c>
      <c r="H304" s="16">
        <v>55801508.75</v>
      </c>
      <c r="I304" s="16">
        <v>119810053</v>
      </c>
      <c r="J304" s="16">
        <v>47645553.625</v>
      </c>
      <c r="K304" s="16">
        <v>46922084.5</v>
      </c>
      <c r="L304" s="16">
        <v>20898470.441406298</v>
      </c>
      <c r="M304" s="16">
        <v>980</v>
      </c>
      <c r="N304" s="16">
        <v>110</v>
      </c>
      <c r="O304" s="16">
        <f>(I304-F304)*3.72</f>
        <v>161701128.4753125</v>
      </c>
      <c r="P304" s="16">
        <f>(G304-D304)*5.89</f>
        <v>250251093.01624998</v>
      </c>
      <c r="Q304" s="16">
        <f>(H304-F304)*1</f>
        <v>-20540498.9609375</v>
      </c>
      <c r="R304" s="17">
        <f>MEDIAN(O304:Q304)</f>
        <v>161701128.4753125</v>
      </c>
      <c r="S304" s="16">
        <f>(K304-E304)*1.23</f>
        <v>33494439.575624999</v>
      </c>
      <c r="T304" s="16">
        <f>(L304-F304)*12.4</f>
        <v>-687499862.142187</v>
      </c>
      <c r="U304" s="16">
        <f>(J304-D304)*1</f>
        <v>20304406</v>
      </c>
      <c r="V304" s="42">
        <f>MEDIAN(S304:U304)</f>
        <v>20304406</v>
      </c>
      <c r="W304" s="16">
        <f>LOG(R304,2)</f>
        <v>27.268754506185402</v>
      </c>
      <c r="X304" s="16">
        <f>LOG(V304,2)</f>
        <v>24.275289486431209</v>
      </c>
      <c r="Y304" s="3">
        <f>V304/R304</f>
        <v>0.12556749721817773</v>
      </c>
      <c r="Z304" s="3">
        <f>LOG(Y304,2)</f>
        <v>-2.9934650197541921</v>
      </c>
      <c r="AA304" s="3">
        <f>TTEST(O304:Q304,S304:U304,2,1)</f>
        <v>0.37526174275212409</v>
      </c>
      <c r="AB304" s="3">
        <f>-LOG(AA304)</f>
        <v>0.42566570885775812</v>
      </c>
      <c r="AC304" s="16" t="s">
        <v>155</v>
      </c>
      <c r="AD304" s="16" t="s">
        <v>380</v>
      </c>
      <c r="AE304" s="16" t="s">
        <v>107</v>
      </c>
      <c r="AF304" s="16" t="s">
        <v>44</v>
      </c>
      <c r="AG304" s="15" t="s">
        <v>485</v>
      </c>
    </row>
    <row r="305" spans="1:33" x14ac:dyDescent="0.5">
      <c r="A305" s="16" t="s">
        <v>581</v>
      </c>
      <c r="B305" s="16" t="s">
        <v>582</v>
      </c>
      <c r="C305" s="16" t="s">
        <v>583</v>
      </c>
      <c r="D305" s="16">
        <v>9921576</v>
      </c>
      <c r="E305" s="16">
        <v>4990356</v>
      </c>
      <c r="F305" s="16">
        <v>7568167.75</v>
      </c>
      <c r="G305" s="16">
        <v>35192292.5</v>
      </c>
      <c r="H305" s="16">
        <v>33167503</v>
      </c>
      <c r="I305" s="16">
        <v>35959824.5</v>
      </c>
      <c r="J305" s="16">
        <v>46053742.40625</v>
      </c>
      <c r="K305" s="16">
        <v>25992002</v>
      </c>
      <c r="L305" s="16">
        <v>21183756.25</v>
      </c>
      <c r="M305" s="16">
        <v>399</v>
      </c>
      <c r="N305" s="16">
        <v>45.8</v>
      </c>
      <c r="O305" s="16">
        <f>(I305-F305)*3.72</f>
        <v>105616963.11</v>
      </c>
      <c r="P305" s="16">
        <f>(G305-D305)*5.89</f>
        <v>148844520.185</v>
      </c>
      <c r="Q305" s="16">
        <f>(H305-F305)*1</f>
        <v>25599335.25</v>
      </c>
      <c r="R305" s="17">
        <f>MEDIAN(O305:Q305)</f>
        <v>105616963.11</v>
      </c>
      <c r="S305" s="16">
        <f>(K305-E305)*1.23</f>
        <v>25832024.579999998</v>
      </c>
      <c r="T305" s="16">
        <f>(L305-F305)*12.4</f>
        <v>168833297.40000001</v>
      </c>
      <c r="U305" s="16">
        <f>(J305-D305)*1</f>
        <v>36132166.40625</v>
      </c>
      <c r="V305" s="42">
        <f>MEDIAN(S305:U305)</f>
        <v>36132166.40625</v>
      </c>
      <c r="W305" s="16">
        <f>LOG(R305,2)</f>
        <v>26.654266323239408</v>
      </c>
      <c r="X305" s="16">
        <f>LOG(V305,2)</f>
        <v>25.106780422437566</v>
      </c>
      <c r="Y305" s="3">
        <f>V305/R305</f>
        <v>0.34210571239980053</v>
      </c>
      <c r="Z305" s="3">
        <f>LOG(Y305,2)</f>
        <v>-1.5474859008018413</v>
      </c>
      <c r="AA305" s="3">
        <f>TTEST(O305:Q305,S305:U305,2,1)</f>
        <v>0.65700233964700305</v>
      </c>
      <c r="AB305" s="3">
        <f>-LOG(AA305)</f>
        <v>0.18243308387404902</v>
      </c>
      <c r="AC305" s="16" t="s">
        <v>155</v>
      </c>
      <c r="AD305" s="16" t="s">
        <v>355</v>
      </c>
      <c r="AE305" s="16" t="s">
        <v>51</v>
      </c>
      <c r="AF305" s="16" t="s">
        <v>44</v>
      </c>
      <c r="AG305" s="15" t="s">
        <v>158</v>
      </c>
    </row>
    <row r="306" spans="1:33" x14ac:dyDescent="0.5">
      <c r="A306" s="16" t="s">
        <v>1616</v>
      </c>
      <c r="B306" s="16" t="s">
        <v>1617</v>
      </c>
      <c r="C306" s="16" t="s">
        <v>1618</v>
      </c>
      <c r="D306" s="16">
        <v>16901990</v>
      </c>
      <c r="E306" s="16">
        <v>14746475.125</v>
      </c>
      <c r="F306" s="16">
        <v>16282237.5</v>
      </c>
      <c r="G306" s="16">
        <v>45151372.5</v>
      </c>
      <c r="H306" s="16">
        <v>48949771.5</v>
      </c>
      <c r="I306" s="16">
        <v>49473389</v>
      </c>
      <c r="J306" s="16">
        <v>35844838.5</v>
      </c>
      <c r="K306" s="16">
        <v>40982678.25</v>
      </c>
      <c r="L306" s="16">
        <v>21304791.5</v>
      </c>
      <c r="M306" s="16">
        <v>415</v>
      </c>
      <c r="N306" s="16">
        <v>45.6</v>
      </c>
      <c r="O306" s="16">
        <f>(I306-F306)*3.72</f>
        <v>123471083.58000001</v>
      </c>
      <c r="P306" s="16">
        <f>(G306-D306)*5.89</f>
        <v>166388862.92499998</v>
      </c>
      <c r="Q306" s="16">
        <f>(H306-F306)*1</f>
        <v>32667534</v>
      </c>
      <c r="R306" s="17">
        <f>MEDIAN(O306:Q306)</f>
        <v>123471083.58000001</v>
      </c>
      <c r="S306" s="16">
        <f>(K306-E306)*1.23</f>
        <v>32270529.84375</v>
      </c>
      <c r="T306" s="16">
        <f>(L306-F306)*12.4</f>
        <v>62279669.600000001</v>
      </c>
      <c r="U306" s="16">
        <f>(J306-D306)*1</f>
        <v>18942848.5</v>
      </c>
      <c r="V306" s="42">
        <f>MEDIAN(S306:U306)</f>
        <v>32270529.84375</v>
      </c>
      <c r="W306" s="16">
        <f>LOG(R306,2)</f>
        <v>26.879597967221439</v>
      </c>
      <c r="X306" s="16">
        <f>LOG(V306,2)</f>
        <v>24.943713929568936</v>
      </c>
      <c r="Y306" s="3">
        <f>V306/R306</f>
        <v>0.26136103213867978</v>
      </c>
      <c r="Z306" s="3">
        <f>LOG(Y306,2)</f>
        <v>-1.9358840376525037</v>
      </c>
      <c r="AA306" s="3">
        <f>TTEST(O306:Q306,S306:U306,2,1)</f>
        <v>0.13228528017746033</v>
      </c>
      <c r="AB306" s="3">
        <f>-LOG(AA306)</f>
        <v>0.87848847851364009</v>
      </c>
      <c r="AC306" s="16" t="s">
        <v>41</v>
      </c>
      <c r="AD306" s="16" t="s">
        <v>87</v>
      </c>
      <c r="AE306" s="16" t="s">
        <v>43</v>
      </c>
      <c r="AF306" s="16" t="s">
        <v>1619</v>
      </c>
      <c r="AG306" s="15" t="s">
        <v>45</v>
      </c>
    </row>
    <row r="307" spans="1:33" x14ac:dyDescent="0.5">
      <c r="A307" s="16" t="s">
        <v>491</v>
      </c>
      <c r="B307" s="16" t="s">
        <v>492</v>
      </c>
      <c r="C307" s="16" t="s">
        <v>493</v>
      </c>
      <c r="D307" s="16">
        <v>29419150.125</v>
      </c>
      <c r="E307" s="16">
        <v>4226102.125</v>
      </c>
      <c r="F307" s="16">
        <v>5383615.125</v>
      </c>
      <c r="G307" s="16">
        <v>30184907.25</v>
      </c>
      <c r="H307" s="16">
        <v>39268723.125</v>
      </c>
      <c r="I307" s="16">
        <v>53818819</v>
      </c>
      <c r="J307" s="16">
        <v>50322134.125</v>
      </c>
      <c r="K307" s="16">
        <v>28285002.25</v>
      </c>
      <c r="L307" s="16">
        <v>21316753.125</v>
      </c>
      <c r="M307" s="16">
        <v>535</v>
      </c>
      <c r="N307" s="16">
        <v>57.5</v>
      </c>
      <c r="O307" s="16">
        <f>(I307-F307)*3.72</f>
        <v>180178958.41500002</v>
      </c>
      <c r="P307" s="16">
        <f>(G307-D307)*5.89</f>
        <v>4510309.4662499996</v>
      </c>
      <c r="Q307" s="16">
        <f>(H307-F307)*1</f>
        <v>33885108</v>
      </c>
      <c r="R307" s="17">
        <f>MEDIAN(O307:Q307)</f>
        <v>33885108</v>
      </c>
      <c r="S307" s="16">
        <f>(K307-E307)*1.23</f>
        <v>29592447.153749999</v>
      </c>
      <c r="T307" s="16">
        <f>(L307-F307)*12.4</f>
        <v>197570911.20000002</v>
      </c>
      <c r="U307" s="16">
        <f>(J307-D307)*1</f>
        <v>20902984</v>
      </c>
      <c r="V307" s="42">
        <f>MEDIAN(S307:U307)</f>
        <v>29592447.153749999</v>
      </c>
      <c r="W307" s="16">
        <f>LOG(R307,2)</f>
        <v>25.014148033887569</v>
      </c>
      <c r="X307" s="16">
        <f>LOG(V307,2)</f>
        <v>24.818725669651712</v>
      </c>
      <c r="Y307" s="3">
        <f>V307/R307</f>
        <v>0.87331718564243621</v>
      </c>
      <c r="Z307" s="3">
        <f>LOG(Y307,2)</f>
        <v>-0.19542236423585635</v>
      </c>
      <c r="AA307" s="3">
        <f>TTEST(O307:Q307,S307:U307,2,1)</f>
        <v>0.9305545770149608</v>
      </c>
      <c r="AB307" s="3">
        <f>-LOG(AA307)</f>
        <v>3.1258150419998632E-2</v>
      </c>
      <c r="AC307" s="16" t="s">
        <v>329</v>
      </c>
      <c r="AD307" s="16" t="s">
        <v>494</v>
      </c>
      <c r="AE307" s="16" t="s">
        <v>51</v>
      </c>
      <c r="AF307" s="16" t="s">
        <v>495</v>
      </c>
      <c r="AG307" s="15" t="s">
        <v>62</v>
      </c>
    </row>
    <row r="308" spans="1:33" x14ac:dyDescent="0.5">
      <c r="A308" s="16" t="s">
        <v>717</v>
      </c>
      <c r="B308" s="16" t="s">
        <v>718</v>
      </c>
      <c r="C308" s="16" t="s">
        <v>719</v>
      </c>
      <c r="D308" s="16">
        <v>8089051</v>
      </c>
      <c r="E308" s="16">
        <v>3293794.625</v>
      </c>
      <c r="F308" s="16">
        <v>2892564.25</v>
      </c>
      <c r="G308" s="16">
        <v>20856464</v>
      </c>
      <c r="H308" s="16">
        <v>19638084</v>
      </c>
      <c r="I308" s="16">
        <v>32612050</v>
      </c>
      <c r="J308" s="16">
        <v>31763536</v>
      </c>
      <c r="K308" s="16">
        <v>20197998</v>
      </c>
      <c r="L308" s="16">
        <v>21544618</v>
      </c>
      <c r="M308" s="16">
        <v>343</v>
      </c>
      <c r="N308" s="16">
        <v>39.299999999999997</v>
      </c>
      <c r="O308" s="16">
        <f>(I308-F308)*3.72</f>
        <v>110556486.99000001</v>
      </c>
      <c r="P308" s="16">
        <f>(G308-D308)*5.89</f>
        <v>75200062.569999993</v>
      </c>
      <c r="Q308" s="16">
        <f>(H308-F308)*1</f>
        <v>16745519.75</v>
      </c>
      <c r="R308" s="17">
        <f>MEDIAN(O308:Q308)</f>
        <v>75200062.569999993</v>
      </c>
      <c r="S308" s="16">
        <f>(K308-E308)*1.23</f>
        <v>20792170.151250001</v>
      </c>
      <c r="T308" s="16">
        <f>(L308-F308)*12.4</f>
        <v>231285466.5</v>
      </c>
      <c r="U308" s="16">
        <f>(J308-D308)*1</f>
        <v>23674485</v>
      </c>
      <c r="V308" s="42">
        <f>MEDIAN(S308:U308)</f>
        <v>23674485</v>
      </c>
      <c r="W308" s="16">
        <f>LOG(R308,2)</f>
        <v>26.164230526505289</v>
      </c>
      <c r="X308" s="16">
        <f>LOG(V308,2)</f>
        <v>24.496829706757268</v>
      </c>
      <c r="Y308" s="3">
        <f>V308/R308</f>
        <v>0.31482001730999359</v>
      </c>
      <c r="Z308" s="3">
        <f>LOG(Y308,2)</f>
        <v>-1.6674008197480223</v>
      </c>
      <c r="AA308" s="3">
        <f>TTEST(O308:Q308,S308:U308,2,1)</f>
        <v>0.76529758376202495</v>
      </c>
      <c r="AB308" s="3">
        <f>-LOG(AA308)</f>
        <v>0.11616965784587234</v>
      </c>
      <c r="AC308" s="16" t="s">
        <v>155</v>
      </c>
      <c r="AD308" s="16" t="s">
        <v>200</v>
      </c>
      <c r="AE308" s="16" t="s">
        <v>51</v>
      </c>
      <c r="AF308" s="16" t="s">
        <v>44</v>
      </c>
      <c r="AG308" s="15" t="s">
        <v>62</v>
      </c>
    </row>
    <row r="309" spans="1:33" x14ac:dyDescent="0.5">
      <c r="A309" s="16" t="s">
        <v>2488</v>
      </c>
      <c r="B309" s="16" t="s">
        <v>2489</v>
      </c>
      <c r="C309" s="16" t="s">
        <v>2490</v>
      </c>
      <c r="D309" s="16">
        <v>32154657.5</v>
      </c>
      <c r="E309" s="16">
        <v>12086794</v>
      </c>
      <c r="F309" s="16">
        <v>13047700.5</v>
      </c>
      <c r="G309" s="16">
        <v>54048778.25</v>
      </c>
      <c r="H309" s="16">
        <v>50204035</v>
      </c>
      <c r="I309" s="16">
        <v>27220896</v>
      </c>
      <c r="J309" s="16">
        <v>65741838</v>
      </c>
      <c r="K309" s="16">
        <v>39238608</v>
      </c>
      <c r="L309" s="16">
        <v>22435449.375</v>
      </c>
      <c r="M309" s="16">
        <v>194</v>
      </c>
      <c r="N309" s="16">
        <v>22.1</v>
      </c>
      <c r="O309" s="16">
        <f>(I309-F309)*3.72</f>
        <v>52724287.260000005</v>
      </c>
      <c r="P309" s="16">
        <f>(G309-D309)*5.89</f>
        <v>128956371.21749999</v>
      </c>
      <c r="Q309" s="16">
        <f>(H309-F309)*1</f>
        <v>37156334.5</v>
      </c>
      <c r="R309" s="17">
        <f>MEDIAN(O309:Q309)</f>
        <v>52724287.260000005</v>
      </c>
      <c r="S309" s="16">
        <f>(K309-E309)*1.23</f>
        <v>33396731.219999999</v>
      </c>
      <c r="T309" s="16">
        <f>(L309-F309)*12.4</f>
        <v>116408086.05</v>
      </c>
      <c r="U309" s="16">
        <f>(J309-D309)*1</f>
        <v>33587180.5</v>
      </c>
      <c r="V309" s="42">
        <f>MEDIAN(S309:U309)</f>
        <v>33587180.5</v>
      </c>
      <c r="W309" s="16">
        <f>LOG(R309,2)</f>
        <v>25.651964351652722</v>
      </c>
      <c r="X309" s="16">
        <f>LOG(V309,2)</f>
        <v>25.001407356795109</v>
      </c>
      <c r="Y309" s="3">
        <f>V309/R309</f>
        <v>0.63703432033838736</v>
      </c>
      <c r="Z309" s="3">
        <f>LOG(Y309,2)</f>
        <v>-0.6505569948576122</v>
      </c>
      <c r="AA309" s="3">
        <f>TTEST(O309:Q309,S309:U309,2,1)</f>
        <v>0.12240616430846174</v>
      </c>
      <c r="AB309" s="3">
        <f>-LOG(AA309)</f>
        <v>0.91219671080369891</v>
      </c>
      <c r="AC309" s="16" t="s">
        <v>2491</v>
      </c>
      <c r="AD309" s="16" t="s">
        <v>1652</v>
      </c>
      <c r="AE309" s="16" t="s">
        <v>138</v>
      </c>
      <c r="AF309" s="16" t="s">
        <v>2492</v>
      </c>
      <c r="AG309" s="15" t="s">
        <v>62</v>
      </c>
    </row>
    <row r="310" spans="1:33" x14ac:dyDescent="0.5">
      <c r="A310" s="16" t="s">
        <v>1551</v>
      </c>
      <c r="B310" s="16" t="s">
        <v>1552</v>
      </c>
      <c r="C310" s="16" t="s">
        <v>1553</v>
      </c>
      <c r="D310" s="16">
        <v>14768793.1875</v>
      </c>
      <c r="E310" s="16">
        <v>17699532.75</v>
      </c>
      <c r="F310" s="16">
        <v>10672939.6875</v>
      </c>
      <c r="G310" s="16">
        <v>48590006</v>
      </c>
      <c r="H310" s="16">
        <v>53880120</v>
      </c>
      <c r="I310" s="16">
        <v>33735032</v>
      </c>
      <c r="J310" s="16">
        <v>38014162.75</v>
      </c>
      <c r="K310" s="16">
        <v>35544208</v>
      </c>
      <c r="L310" s="16">
        <v>22600012.5</v>
      </c>
      <c r="M310" s="16">
        <v>609</v>
      </c>
      <c r="N310" s="16">
        <v>69.8</v>
      </c>
      <c r="O310" s="16">
        <f>(I310-F310)*3.72</f>
        <v>85790983.402500004</v>
      </c>
      <c r="P310" s="16">
        <f>(G310-D310)*5.89</f>
        <v>199206943.46562499</v>
      </c>
      <c r="Q310" s="16">
        <f>(H310-F310)*1</f>
        <v>43207180.3125</v>
      </c>
      <c r="R310" s="17">
        <f>MEDIAN(O310:Q310)</f>
        <v>85790983.402500004</v>
      </c>
      <c r="S310" s="16">
        <f>(K310-E310)*1.23</f>
        <v>21948950.557500001</v>
      </c>
      <c r="T310" s="16">
        <f>(L310-F310)*12.4</f>
        <v>147895702.875</v>
      </c>
      <c r="U310" s="16">
        <f>(J310-D310)*1</f>
        <v>23245369.5625</v>
      </c>
      <c r="V310" s="42">
        <f>MEDIAN(S310:U310)</f>
        <v>23245369.5625</v>
      </c>
      <c r="W310" s="16">
        <f>LOG(R310,2)</f>
        <v>26.354322693241098</v>
      </c>
      <c r="X310" s="16">
        <f>LOG(V310,2)</f>
        <v>24.470440026689097</v>
      </c>
      <c r="Y310" s="3">
        <f>V310/R310</f>
        <v>0.27095352728900662</v>
      </c>
      <c r="Z310" s="3">
        <f>LOG(Y310,2)</f>
        <v>-1.8838826665519999</v>
      </c>
      <c r="AA310" s="3">
        <f>TTEST(O310:Q310,S310:U310,2,1)</f>
        <v>7.467070958915778E-2</v>
      </c>
      <c r="AB310" s="3">
        <f>-LOG(AA310)</f>
        <v>1.126849721590033</v>
      </c>
      <c r="AC310" s="16" t="s">
        <v>677</v>
      </c>
      <c r="AD310" s="16" t="s">
        <v>467</v>
      </c>
      <c r="AE310" s="16" t="s">
        <v>60</v>
      </c>
      <c r="AF310" s="16" t="s">
        <v>1554</v>
      </c>
      <c r="AG310" s="15" t="s">
        <v>45</v>
      </c>
    </row>
    <row r="311" spans="1:33" x14ac:dyDescent="0.5">
      <c r="A311" s="16" t="s">
        <v>2831</v>
      </c>
      <c r="B311" s="16" t="s">
        <v>2832</v>
      </c>
      <c r="C311" s="16" t="s">
        <v>2833</v>
      </c>
      <c r="D311" s="16">
        <v>7281276.6875</v>
      </c>
      <c r="E311" s="16">
        <v>20757045.125</v>
      </c>
      <c r="F311" s="16">
        <v>161468359.5</v>
      </c>
      <c r="G311" s="16">
        <v>43980867</v>
      </c>
      <c r="H311" s="16">
        <v>134711824.5</v>
      </c>
      <c r="I311" s="16">
        <v>74272913</v>
      </c>
      <c r="J311" s="16">
        <v>101168391.5</v>
      </c>
      <c r="K311" s="16">
        <v>27389279</v>
      </c>
      <c r="L311" s="16">
        <v>22900159.5</v>
      </c>
      <c r="M311" s="16">
        <v>372</v>
      </c>
      <c r="N311" s="16">
        <v>40.9</v>
      </c>
      <c r="O311" s="16">
        <f>(I311-F311)*3.72</f>
        <v>-324367060.98000002</v>
      </c>
      <c r="P311" s="16">
        <f>(G311-D311)*5.89</f>
        <v>216160586.94062498</v>
      </c>
      <c r="Q311" s="16">
        <f>(H311-F311)*1</f>
        <v>-26756535</v>
      </c>
      <c r="R311" s="17">
        <v>80000</v>
      </c>
      <c r="S311" s="16">
        <f>(K311-E311)*1.23</f>
        <v>8157647.6662499998</v>
      </c>
      <c r="T311" s="16">
        <f>(L311-F311)*12.4</f>
        <v>-1718245680</v>
      </c>
      <c r="U311" s="16">
        <f>(J311-D311)*1</f>
        <v>93887114.8125</v>
      </c>
      <c r="V311" s="42">
        <f>MEDIAN(S311:U311)</f>
        <v>8157647.6662499998</v>
      </c>
      <c r="W311" s="16">
        <f>LOG(R311,2)</f>
        <v>16.287712379549451</v>
      </c>
      <c r="X311" s="16">
        <f>LOG(V311,2)</f>
        <v>22.959721766926439</v>
      </c>
      <c r="Y311" s="3">
        <f>V311/R311</f>
        <v>101.970595828125</v>
      </c>
      <c r="Z311" s="3">
        <f>LOG(Y311,2)</f>
        <v>6.6720093873769901</v>
      </c>
      <c r="AA311" s="3">
        <f>TTEST(O311:Q311,S311:U311,2,1)</f>
        <v>0.56511542251093005</v>
      </c>
      <c r="AB311" s="3">
        <f>-LOG(AA311)</f>
        <v>0.24786284025121311</v>
      </c>
      <c r="AC311" s="16" t="s">
        <v>105</v>
      </c>
      <c r="AD311" s="16" t="s">
        <v>380</v>
      </c>
      <c r="AE311" s="16" t="s">
        <v>80</v>
      </c>
      <c r="AF311" s="16" t="s">
        <v>2834</v>
      </c>
      <c r="AG311" s="15" t="s">
        <v>485</v>
      </c>
    </row>
    <row r="312" spans="1:33" x14ac:dyDescent="0.5">
      <c r="A312" s="16" t="s">
        <v>1733</v>
      </c>
      <c r="B312" s="16" t="s">
        <v>1734</v>
      </c>
      <c r="C312" s="16" t="s">
        <v>1735</v>
      </c>
      <c r="D312" s="16">
        <v>11487915</v>
      </c>
      <c r="E312" s="16">
        <v>15258373.375</v>
      </c>
      <c r="F312" s="16">
        <v>5298381</v>
      </c>
      <c r="G312" s="16">
        <v>38761714.5</v>
      </c>
      <c r="H312" s="16">
        <v>28864900</v>
      </c>
      <c r="I312" s="16">
        <v>27718603.5</v>
      </c>
      <c r="J312" s="16">
        <v>26526902.3125</v>
      </c>
      <c r="K312" s="16">
        <v>31377162</v>
      </c>
      <c r="L312" s="16">
        <v>23470112</v>
      </c>
      <c r="M312" s="16">
        <v>248</v>
      </c>
      <c r="N312" s="16">
        <v>29.2</v>
      </c>
      <c r="O312" s="16">
        <f>(I312-F312)*3.72</f>
        <v>83403227.700000003</v>
      </c>
      <c r="P312" s="16">
        <f>(G312-D312)*5.89</f>
        <v>160642679.05499998</v>
      </c>
      <c r="Q312" s="16">
        <f>(H312-F312)*1</f>
        <v>23566519</v>
      </c>
      <c r="R312" s="17">
        <f>MEDIAN(O312:Q312)</f>
        <v>83403227.700000003</v>
      </c>
      <c r="S312" s="16">
        <f>(K312-E312)*1.23</f>
        <v>19826110.008749999</v>
      </c>
      <c r="T312" s="16">
        <f>(L312-F312)*12.4</f>
        <v>225329464.40000001</v>
      </c>
      <c r="U312" s="16">
        <f>(J312-D312)*1</f>
        <v>15038987.3125</v>
      </c>
      <c r="V312" s="42">
        <f>MEDIAN(S312:U312)</f>
        <v>19826110.008749999</v>
      </c>
      <c r="W312" s="16">
        <f>LOG(R312,2)</f>
        <v>26.313599881174969</v>
      </c>
      <c r="X312" s="16">
        <f>LOG(V312,2)</f>
        <v>24.240898304884247</v>
      </c>
      <c r="Y312" s="3">
        <f>V312/R312</f>
        <v>0.23771394172014759</v>
      </c>
      <c r="Z312" s="3">
        <f>LOG(Y312,2)</f>
        <v>-2.0727015762907226</v>
      </c>
      <c r="AA312" s="3">
        <f>TTEST(O312:Q312,S312:U312,2,1)</f>
        <v>0.9529887863380011</v>
      </c>
      <c r="AB312" s="3">
        <f>-LOG(AA312)</f>
        <v>2.0912209603205979E-2</v>
      </c>
      <c r="AC312" s="16" t="s">
        <v>401</v>
      </c>
      <c r="AD312" s="16" t="s">
        <v>113</v>
      </c>
      <c r="AE312" s="16" t="s">
        <v>60</v>
      </c>
      <c r="AF312" s="16" t="s">
        <v>139</v>
      </c>
      <c r="AG312" s="15" t="s">
        <v>62</v>
      </c>
    </row>
    <row r="313" spans="1:33" x14ac:dyDescent="0.5">
      <c r="A313" s="16" t="s">
        <v>529</v>
      </c>
      <c r="B313" s="16" t="s">
        <v>530</v>
      </c>
      <c r="C313" s="16" t="s">
        <v>531</v>
      </c>
      <c r="D313" s="16">
        <v>28987560.53125</v>
      </c>
      <c r="E313" s="16">
        <v>6556145.5625</v>
      </c>
      <c r="F313" s="16">
        <v>5945797.375</v>
      </c>
      <c r="G313" s="16">
        <v>69951555.75</v>
      </c>
      <c r="H313" s="16">
        <v>55356603</v>
      </c>
      <c r="I313" s="16">
        <v>64289111.875</v>
      </c>
      <c r="J313" s="16">
        <v>71000137.75</v>
      </c>
      <c r="K313" s="16">
        <v>68256243.1875</v>
      </c>
      <c r="L313" s="16">
        <v>23723467.375</v>
      </c>
      <c r="M313" s="16">
        <v>1500</v>
      </c>
      <c r="N313" s="16">
        <v>164.8</v>
      </c>
      <c r="O313" s="16">
        <f>(I313-F313)*3.72</f>
        <v>217037129.94</v>
      </c>
      <c r="P313" s="16">
        <f>(G313-D313)*5.89</f>
        <v>241277931.8384375</v>
      </c>
      <c r="Q313" s="16">
        <f>(H313-F313)*1</f>
        <v>49410805.625</v>
      </c>
      <c r="R313" s="17">
        <f>MEDIAN(O313:Q313)</f>
        <v>217037129.94</v>
      </c>
      <c r="S313" s="16">
        <f>(K313-E313)*1.23</f>
        <v>75891120.078749999</v>
      </c>
      <c r="T313" s="16">
        <f>(L313-F313)*12.4</f>
        <v>220443108</v>
      </c>
      <c r="U313" s="16">
        <f>(J313-D313)*1</f>
        <v>42012577.21875</v>
      </c>
      <c r="V313" s="42">
        <f>MEDIAN(S313:U313)</f>
        <v>75891120.078749999</v>
      </c>
      <c r="W313" s="16">
        <f>LOG(R313,2)</f>
        <v>27.693366634017522</v>
      </c>
      <c r="X313" s="16">
        <f>LOG(V313,2)</f>
        <v>26.177427751857262</v>
      </c>
      <c r="Y313" s="3">
        <f>V313/R313</f>
        <v>0.34966883362183293</v>
      </c>
      <c r="Z313" s="3">
        <f>LOG(Y313,2)</f>
        <v>-1.5159388821602602</v>
      </c>
      <c r="AA313" s="3">
        <f>TTEST(O313:Q313,S313:U313,2,1)</f>
        <v>0.315510572129308</v>
      </c>
      <c r="AB313" s="3">
        <f>-LOG(AA313)</f>
        <v>0.50098608383507681</v>
      </c>
      <c r="AC313" s="16" t="s">
        <v>425</v>
      </c>
      <c r="AD313" s="16" t="s">
        <v>532</v>
      </c>
      <c r="AE313" s="16" t="s">
        <v>51</v>
      </c>
      <c r="AF313" s="16" t="s">
        <v>533</v>
      </c>
      <c r="AG313" s="15" t="s">
        <v>54</v>
      </c>
    </row>
    <row r="314" spans="1:33" x14ac:dyDescent="0.5">
      <c r="A314" s="16" t="s">
        <v>844</v>
      </c>
      <c r="B314" s="16" t="s">
        <v>845</v>
      </c>
      <c r="C314" s="16" t="s">
        <v>846</v>
      </c>
      <c r="D314" s="16">
        <v>144761209.53125</v>
      </c>
      <c r="E314" s="16">
        <v>9261153</v>
      </c>
      <c r="F314" s="16">
        <v>4256215</v>
      </c>
      <c r="G314" s="16">
        <v>42031901.9375</v>
      </c>
      <c r="H314" s="16">
        <v>8214040.5</v>
      </c>
      <c r="I314" s="16">
        <v>268357495.125</v>
      </c>
      <c r="J314" s="16">
        <v>10862523.0625</v>
      </c>
      <c r="K314" s="16">
        <v>109144651.5</v>
      </c>
      <c r="L314" s="16">
        <v>24025963</v>
      </c>
      <c r="M314" s="16">
        <v>153</v>
      </c>
      <c r="N314" s="16">
        <v>16.8</v>
      </c>
      <c r="O314" s="16">
        <f>(I314-F314)*3.72</f>
        <v>982456762.06500006</v>
      </c>
      <c r="P314" s="16">
        <f>(G314-D314)*5.89</f>
        <v>-605075621.72718751</v>
      </c>
      <c r="Q314" s="16">
        <f>(H314-F314)*1</f>
        <v>3957825.5</v>
      </c>
      <c r="R314" s="17">
        <f>MEDIAN(O314:Q314)</f>
        <v>3957825.5</v>
      </c>
      <c r="S314" s="16">
        <f>(K314-E314)*1.23</f>
        <v>122856703.155</v>
      </c>
      <c r="T314" s="16">
        <f>(L314-F314)*12.4</f>
        <v>245144875.20000002</v>
      </c>
      <c r="U314" s="16">
        <f>(J314-D314)*1</f>
        <v>-133898686.46875</v>
      </c>
      <c r="V314" s="42">
        <f>MEDIAN(S314:U314)</f>
        <v>122856703.155</v>
      </c>
      <c r="W314" s="16">
        <f>LOG(R314,2)</f>
        <v>21.916276574879287</v>
      </c>
      <c r="X314" s="16">
        <f>LOG(V314,2)</f>
        <v>26.872401333483179</v>
      </c>
      <c r="Y314" s="3">
        <f>V314/R314</f>
        <v>31.04146535894521</v>
      </c>
      <c r="Z314" s="3">
        <f>LOG(Y314,2)</f>
        <v>4.9561247586038908</v>
      </c>
      <c r="AA314" s="3">
        <f>TTEST(O314:Q314,S314:U314,2,1)</f>
        <v>0.93014353031375174</v>
      </c>
      <c r="AB314" s="3">
        <f>-LOG(AA314)</f>
        <v>3.1450030356180041E-2</v>
      </c>
      <c r="AC314" s="16" t="s">
        <v>847</v>
      </c>
      <c r="AD314" s="16" t="s">
        <v>842</v>
      </c>
      <c r="AE314" s="16" t="s">
        <v>804</v>
      </c>
      <c r="AF314" s="16" t="s">
        <v>843</v>
      </c>
      <c r="AG314" s="15" t="s">
        <v>62</v>
      </c>
    </row>
    <row r="315" spans="1:33" x14ac:dyDescent="0.5">
      <c r="A315" s="16" t="s">
        <v>1658</v>
      </c>
      <c r="B315" s="16" t="s">
        <v>1659</v>
      </c>
      <c r="C315" s="16" t="s">
        <v>1660</v>
      </c>
      <c r="D315" s="16">
        <v>28136845.5</v>
      </c>
      <c r="E315" s="16">
        <v>13361609.375</v>
      </c>
      <c r="F315" s="16">
        <v>21623109.5</v>
      </c>
      <c r="G315" s="16">
        <v>35325496.5</v>
      </c>
      <c r="H315" s="16">
        <v>49726734.375</v>
      </c>
      <c r="I315" s="16">
        <v>65335059.5</v>
      </c>
      <c r="J315" s="16">
        <v>55999418.25</v>
      </c>
      <c r="K315" s="16">
        <v>65411947.5</v>
      </c>
      <c r="L315" s="16">
        <v>24114234.875</v>
      </c>
      <c r="M315" s="16">
        <v>395</v>
      </c>
      <c r="N315" s="16">
        <v>43.6</v>
      </c>
      <c r="O315" s="16">
        <f>(I315-F315)*3.72</f>
        <v>162608454</v>
      </c>
      <c r="P315" s="16">
        <f>(G315-D315)*5.89</f>
        <v>42341154.390000001</v>
      </c>
      <c r="Q315" s="16">
        <f>(H315-F315)*1</f>
        <v>28103624.875</v>
      </c>
      <c r="R315" s="17">
        <f>MEDIAN(O315:Q315)</f>
        <v>42341154.390000001</v>
      </c>
      <c r="S315" s="16">
        <f>(K315-E315)*1.23</f>
        <v>64021915.893749997</v>
      </c>
      <c r="T315" s="16">
        <f>(L315-F315)*12.4</f>
        <v>30889954.650000002</v>
      </c>
      <c r="U315" s="16">
        <f>(J315-D315)*1</f>
        <v>27862572.75</v>
      </c>
      <c r="V315" s="42">
        <f>MEDIAN(S315:U315)</f>
        <v>30889954.650000002</v>
      </c>
      <c r="W315" s="16">
        <f>LOG(R315,2)</f>
        <v>25.335557267756965</v>
      </c>
      <c r="X315" s="16">
        <f>LOG(V315,2)</f>
        <v>24.880634417136683</v>
      </c>
      <c r="Y315" s="3">
        <f>V315/R315</f>
        <v>0.72954918435798466</v>
      </c>
      <c r="Z315" s="3">
        <f>LOG(Y315,2)</f>
        <v>-0.45492285062028287</v>
      </c>
      <c r="AA315" s="3">
        <f>TTEST(O315:Q315,S315:U315,2,1)</f>
        <v>0.35849156857478004</v>
      </c>
      <c r="AB315" s="3">
        <f>-LOG(AA315)</f>
        <v>0.44552105412311999</v>
      </c>
      <c r="AC315" s="16" t="s">
        <v>1242</v>
      </c>
      <c r="AD315" s="16" t="s">
        <v>118</v>
      </c>
      <c r="AE315" s="16" t="s">
        <v>51</v>
      </c>
      <c r="AF315" s="16" t="s">
        <v>1661</v>
      </c>
      <c r="AG315" s="15" t="s">
        <v>82</v>
      </c>
    </row>
    <row r="316" spans="1:33" x14ac:dyDescent="0.5">
      <c r="A316" s="16" t="s">
        <v>519</v>
      </c>
      <c r="B316" s="16" t="s">
        <v>520</v>
      </c>
      <c r="C316" s="16" t="s">
        <v>521</v>
      </c>
      <c r="D316" s="16">
        <v>107419299</v>
      </c>
      <c r="E316" s="16">
        <v>13119139.96875</v>
      </c>
      <c r="F316" s="16">
        <v>11542869.8125</v>
      </c>
      <c r="G316" s="16">
        <v>49690879.5</v>
      </c>
      <c r="H316" s="16">
        <v>44736123.46875</v>
      </c>
      <c r="I316" s="16">
        <v>191615866.375</v>
      </c>
      <c r="J316" s="16">
        <v>54988964.625</v>
      </c>
      <c r="K316" s="16">
        <v>105039076.34375</v>
      </c>
      <c r="L316" s="16">
        <v>24318653.25</v>
      </c>
      <c r="M316" s="16">
        <v>548</v>
      </c>
      <c r="N316" s="16">
        <v>59.6</v>
      </c>
      <c r="O316" s="16">
        <f>(I316-F316)*3.72</f>
        <v>669871547.21249998</v>
      </c>
      <c r="P316" s="16">
        <f>(G316-D316)*5.89</f>
        <v>-340020390.85499996</v>
      </c>
      <c r="Q316" s="16">
        <f>(H316-F316)*1</f>
        <v>33193253.65625</v>
      </c>
      <c r="R316" s="17">
        <f>MEDIAN(O316:Q316)</f>
        <v>33193253.65625</v>
      </c>
      <c r="S316" s="16">
        <f>(K316-E316)*1.23</f>
        <v>113061521.74124999</v>
      </c>
      <c r="T316" s="16">
        <f>(L316-F316)*12.4</f>
        <v>158419714.625</v>
      </c>
      <c r="U316" s="16">
        <f>(J316-D316)*1</f>
        <v>-52430334.375</v>
      </c>
      <c r="V316" s="42">
        <f>MEDIAN(S316:U316)</f>
        <v>113061521.74124999</v>
      </c>
      <c r="W316" s="16">
        <f>LOG(R316,2)</f>
        <v>24.984386715853443</v>
      </c>
      <c r="X316" s="16">
        <f>LOG(V316,2)</f>
        <v>26.752532779157995</v>
      </c>
      <c r="Y316" s="3">
        <f>V316/R316</f>
        <v>3.4061596646149059</v>
      </c>
      <c r="Z316" s="3">
        <f>LOG(Y316,2)</f>
        <v>1.7681460633045498</v>
      </c>
      <c r="AA316" s="3">
        <f>TTEST(O316:Q316,S316:U316,2,1)</f>
        <v>0.88947857890963378</v>
      </c>
      <c r="AB316" s="3">
        <f>-LOG(AA316)</f>
        <v>5.0864506459610007E-2</v>
      </c>
      <c r="AC316" s="16" t="s">
        <v>329</v>
      </c>
      <c r="AD316" s="16" t="s">
        <v>522</v>
      </c>
      <c r="AE316" s="16" t="s">
        <v>51</v>
      </c>
      <c r="AF316" s="16" t="s">
        <v>523</v>
      </c>
      <c r="AG316" s="15" t="s">
        <v>62</v>
      </c>
    </row>
    <row r="317" spans="1:33" x14ac:dyDescent="0.5">
      <c r="A317" s="16" t="s">
        <v>1439</v>
      </c>
      <c r="B317" s="16" t="s">
        <v>1440</v>
      </c>
      <c r="C317" s="16" t="s">
        <v>1441</v>
      </c>
      <c r="D317" s="16">
        <v>30839011.5</v>
      </c>
      <c r="E317" s="16">
        <v>10349156</v>
      </c>
      <c r="F317" s="16">
        <v>13162651</v>
      </c>
      <c r="G317" s="16">
        <v>77518193</v>
      </c>
      <c r="H317" s="16">
        <v>47735738.75</v>
      </c>
      <c r="I317" s="16">
        <v>36859566</v>
      </c>
      <c r="J317" s="16">
        <v>51234301.59375</v>
      </c>
      <c r="K317" s="16">
        <v>31814586</v>
      </c>
      <c r="L317" s="16">
        <v>24531307</v>
      </c>
      <c r="M317" s="16">
        <v>449</v>
      </c>
      <c r="N317" s="16">
        <v>49.2</v>
      </c>
      <c r="O317" s="16">
        <f>(I317-F317)*3.72</f>
        <v>88152523.800000012</v>
      </c>
      <c r="P317" s="16">
        <f>(G317-D317)*5.89</f>
        <v>274940379.03499997</v>
      </c>
      <c r="Q317" s="16">
        <f>(H317-F317)*1</f>
        <v>34573087.75</v>
      </c>
      <c r="R317" s="17">
        <f>MEDIAN(O317:Q317)</f>
        <v>88152523.800000012</v>
      </c>
      <c r="S317" s="16">
        <f>(K317-E317)*1.23</f>
        <v>26402478.899999999</v>
      </c>
      <c r="T317" s="16">
        <f>(L317-F317)*12.4</f>
        <v>140971334.40000001</v>
      </c>
      <c r="U317" s="16">
        <f>(J317-D317)*1</f>
        <v>20395290.09375</v>
      </c>
      <c r="V317" s="42">
        <f>MEDIAN(S317:U317)</f>
        <v>26402478.899999999</v>
      </c>
      <c r="W317" s="16">
        <f>LOG(R317,2)</f>
        <v>26.393498538596717</v>
      </c>
      <c r="X317" s="16">
        <f>LOG(V317,2)</f>
        <v>24.654170053221186</v>
      </c>
      <c r="Y317" s="3">
        <f>V317/R317</f>
        <v>0.29950905274024603</v>
      </c>
      <c r="Z317" s="3">
        <f>LOG(Y317,2)</f>
        <v>-1.7393284853755344</v>
      </c>
      <c r="AA317" s="3">
        <f>TTEST(O317:Q317,S317:U317,2,1)</f>
        <v>0.1822669073892984</v>
      </c>
      <c r="AB317" s="3">
        <f>-LOG(AA317)</f>
        <v>0.7392921752442787</v>
      </c>
      <c r="AC317" s="16" t="s">
        <v>41</v>
      </c>
      <c r="AD317" s="16" t="s">
        <v>72</v>
      </c>
      <c r="AE317" s="16" t="s">
        <v>60</v>
      </c>
      <c r="AF317" s="16" t="s">
        <v>1442</v>
      </c>
      <c r="AG317" s="15" t="s">
        <v>45</v>
      </c>
    </row>
    <row r="318" spans="1:33" x14ac:dyDescent="0.5">
      <c r="A318" s="16" t="s">
        <v>2224</v>
      </c>
      <c r="B318" s="16" t="s">
        <v>2225</v>
      </c>
      <c r="C318" s="16" t="s">
        <v>2226</v>
      </c>
      <c r="D318" s="16">
        <v>5682100.1875</v>
      </c>
      <c r="E318" s="16">
        <v>9879523.625</v>
      </c>
      <c r="F318" s="16">
        <v>9940547.0625</v>
      </c>
      <c r="G318" s="16">
        <v>62503870.5</v>
      </c>
      <c r="H318" s="16">
        <v>35912668</v>
      </c>
      <c r="I318" s="16">
        <v>111772202</v>
      </c>
      <c r="J318" s="16">
        <v>41760065.125</v>
      </c>
      <c r="K318" s="16">
        <v>42096369</v>
      </c>
      <c r="L318" s="16">
        <v>24720616.375</v>
      </c>
      <c r="M318" s="16">
        <v>206</v>
      </c>
      <c r="N318" s="16">
        <v>23.6</v>
      </c>
      <c r="O318" s="16">
        <f>(I318-F318)*3.72</f>
        <v>378813756.36750001</v>
      </c>
      <c r="P318" s="16">
        <f>(G318-D318)*5.89</f>
        <v>334680227.140625</v>
      </c>
      <c r="Q318" s="16">
        <f>(H318-F318)*1</f>
        <v>25972120.9375</v>
      </c>
      <c r="R318" s="17">
        <f>MEDIAN(O318:Q318)</f>
        <v>334680227.140625</v>
      </c>
      <c r="S318" s="16">
        <f>(K318-E318)*1.23</f>
        <v>39626719.811250001</v>
      </c>
      <c r="T318" s="16">
        <f>(L318-F318)*12.4</f>
        <v>183272859.47499999</v>
      </c>
      <c r="U318" s="16">
        <f>(J318-D318)*1</f>
        <v>36077964.9375</v>
      </c>
      <c r="V318" s="42">
        <f>MEDIAN(S318:U318)</f>
        <v>39626719.811250001</v>
      </c>
      <c r="W318" s="16">
        <f>LOG(R318,2)</f>
        <v>28.318208078426871</v>
      </c>
      <c r="X318" s="16">
        <f>LOG(V318,2)</f>
        <v>25.239970214209809</v>
      </c>
      <c r="Y318" s="3">
        <f>V318/R318</f>
        <v>0.11840173573982833</v>
      </c>
      <c r="Z318" s="3">
        <f>LOG(Y318,2)</f>
        <v>-3.078237864217058</v>
      </c>
      <c r="AA318" s="3">
        <f>TTEST(O318:Q318,S318:U318,2,1)</f>
        <v>0.25343742972777117</v>
      </c>
      <c r="AB318" s="3">
        <f>-LOG(AA318)</f>
        <v>0.59612924452836202</v>
      </c>
      <c r="AC318" s="16" t="s">
        <v>2227</v>
      </c>
      <c r="AD318" s="16" t="s">
        <v>1516</v>
      </c>
      <c r="AE318" s="16" t="s">
        <v>766</v>
      </c>
      <c r="AF318" s="16" t="s">
        <v>2228</v>
      </c>
      <c r="AG318" s="15" t="s">
        <v>62</v>
      </c>
    </row>
    <row r="319" spans="1:33" x14ac:dyDescent="0.5">
      <c r="A319" s="16" t="s">
        <v>1808</v>
      </c>
      <c r="B319" s="16" t="s">
        <v>1809</v>
      </c>
      <c r="C319" s="16" t="s">
        <v>1810</v>
      </c>
      <c r="D319" s="16">
        <v>25083472.75</v>
      </c>
      <c r="E319" s="16">
        <v>14065293.125</v>
      </c>
      <c r="F319" s="16">
        <v>53528575.75</v>
      </c>
      <c r="G319" s="16">
        <v>18237784.875</v>
      </c>
      <c r="H319" s="16">
        <v>64764759.75</v>
      </c>
      <c r="I319" s="16">
        <v>59051964</v>
      </c>
      <c r="J319" s="16">
        <v>41757633.25</v>
      </c>
      <c r="K319" s="16">
        <v>54629080.5</v>
      </c>
      <c r="L319" s="16">
        <v>24833117</v>
      </c>
      <c r="M319" s="16">
        <v>152</v>
      </c>
      <c r="N319" s="16">
        <v>17.3</v>
      </c>
      <c r="O319" s="16">
        <f>(I319-F319)*3.72</f>
        <v>20547004.290000003</v>
      </c>
      <c r="P319" s="16">
        <f>(G319-D319)*5.89</f>
        <v>-40321101.583749995</v>
      </c>
      <c r="Q319" s="16">
        <f>(H319-F319)*1</f>
        <v>11236184</v>
      </c>
      <c r="R319" s="17">
        <f>MEDIAN(O319:Q319)</f>
        <v>11236184</v>
      </c>
      <c r="S319" s="16">
        <f>(K319-E319)*1.23</f>
        <v>49893458.471249998</v>
      </c>
      <c r="T319" s="16">
        <f>(L319-F319)*12.4</f>
        <v>-355823688.5</v>
      </c>
      <c r="U319" s="16">
        <f>(J319-D319)*1</f>
        <v>16674160.5</v>
      </c>
      <c r="V319" s="42">
        <f>MEDIAN(S319:U319)</f>
        <v>16674160.5</v>
      </c>
      <c r="W319" s="16">
        <f>LOG(R319,2)</f>
        <v>23.42164881907453</v>
      </c>
      <c r="X319" s="16">
        <f>LOG(V319,2)</f>
        <v>23.991110791559915</v>
      </c>
      <c r="Y319" s="3">
        <f>V319/R319</f>
        <v>1.4839700471263197</v>
      </c>
      <c r="Z319" s="3">
        <f>LOG(Y319,2)</f>
        <v>0.56946197248538311</v>
      </c>
      <c r="AA319" s="3">
        <f>TTEST(O319:Q319,S319:U319,2,1)</f>
        <v>0.48858628017979411</v>
      </c>
      <c r="AB319" s="3">
        <f>-LOG(AA319)</f>
        <v>0.31105873246259397</v>
      </c>
      <c r="AC319" s="16" t="s">
        <v>1811</v>
      </c>
      <c r="AD319" s="16" t="s">
        <v>1812</v>
      </c>
      <c r="AE319" s="16" t="s">
        <v>73</v>
      </c>
      <c r="AF319" s="16" t="s">
        <v>1813</v>
      </c>
      <c r="AG319" s="15" t="s">
        <v>158</v>
      </c>
    </row>
    <row r="320" spans="1:33" x14ac:dyDescent="0.5">
      <c r="A320" s="16" t="s">
        <v>691</v>
      </c>
      <c r="B320" s="16" t="s">
        <v>692</v>
      </c>
      <c r="C320" s="16" t="s">
        <v>693</v>
      </c>
      <c r="D320" s="16">
        <v>23738082.625</v>
      </c>
      <c r="E320" s="16">
        <v>15284351.375</v>
      </c>
      <c r="F320" s="16">
        <v>14752941</v>
      </c>
      <c r="G320" s="16">
        <v>75443594</v>
      </c>
      <c r="H320" s="16">
        <v>55404593</v>
      </c>
      <c r="I320" s="16">
        <v>46240547.75</v>
      </c>
      <c r="J320" s="16">
        <v>61509342.5</v>
      </c>
      <c r="K320" s="16">
        <v>38988353</v>
      </c>
      <c r="L320" s="16">
        <v>24855747.25</v>
      </c>
      <c r="M320" s="16">
        <v>204</v>
      </c>
      <c r="N320" s="16">
        <v>22.9</v>
      </c>
      <c r="O320" s="16">
        <f>(I320-F320)*3.72</f>
        <v>117133897.11</v>
      </c>
      <c r="P320" s="16">
        <f>(G320-D320)*5.89</f>
        <v>304545461.99874997</v>
      </c>
      <c r="Q320" s="16">
        <f>(H320-F320)*1</f>
        <v>40651652</v>
      </c>
      <c r="R320" s="17">
        <f>MEDIAN(O320:Q320)</f>
        <v>117133897.11</v>
      </c>
      <c r="S320" s="16">
        <f>(K320-E320)*1.23</f>
        <v>29155921.998750001</v>
      </c>
      <c r="T320" s="16">
        <f>(L320-F320)*12.4</f>
        <v>125274797.5</v>
      </c>
      <c r="U320" s="16">
        <f>(J320-D320)*1</f>
        <v>37771259.875</v>
      </c>
      <c r="V320" s="42">
        <f>MEDIAN(S320:U320)</f>
        <v>37771259.875</v>
      </c>
      <c r="W320" s="16">
        <f>LOG(R320,2)</f>
        <v>26.803583393570165</v>
      </c>
      <c r="X320" s="16">
        <f>LOG(V320,2)</f>
        <v>25.170785570443968</v>
      </c>
      <c r="Y320" s="3">
        <f>V320/R320</f>
        <v>0.32246224881879543</v>
      </c>
      <c r="Z320" s="3">
        <f>LOG(Y320,2)</f>
        <v>-1.6327978231261964</v>
      </c>
      <c r="AA320" s="3">
        <f>TTEST(O320:Q320,S320:U320,2,1)</f>
        <v>0.21909490134152299</v>
      </c>
      <c r="AB320" s="3">
        <f>-LOG(AA320)</f>
        <v>0.65936772898884599</v>
      </c>
      <c r="AC320" s="16" t="s">
        <v>58</v>
      </c>
      <c r="AD320" s="16" t="s">
        <v>59</v>
      </c>
      <c r="AE320" s="16" t="s">
        <v>60</v>
      </c>
      <c r="AF320" s="16" t="s">
        <v>123</v>
      </c>
      <c r="AG320" s="15" t="s">
        <v>62</v>
      </c>
    </row>
    <row r="321" spans="1:33" x14ac:dyDescent="0.5">
      <c r="A321" s="16" t="s">
        <v>415</v>
      </c>
      <c r="B321" s="16" t="s">
        <v>416</v>
      </c>
      <c r="C321" s="16" t="s">
        <v>417</v>
      </c>
      <c r="D321" s="16">
        <v>18545465.0625</v>
      </c>
      <c r="E321" s="16">
        <v>21592833.125</v>
      </c>
      <c r="F321" s="16">
        <v>5601149.0625</v>
      </c>
      <c r="G321" s="16">
        <v>95542947</v>
      </c>
      <c r="H321" s="16">
        <v>63543702.25</v>
      </c>
      <c r="I321" s="16">
        <v>43974189</v>
      </c>
      <c r="J321" s="16">
        <v>72518195.5</v>
      </c>
      <c r="K321" s="16">
        <v>32282820</v>
      </c>
      <c r="L321" s="16">
        <v>25089955</v>
      </c>
      <c r="M321" s="16">
        <v>263</v>
      </c>
      <c r="N321" s="16">
        <v>29.3</v>
      </c>
      <c r="O321" s="16">
        <f>(I321-F321)*3.72</f>
        <v>142747708.5675</v>
      </c>
      <c r="P321" s="16">
        <f>(G321-D321)*5.89</f>
        <v>453515168.611875</v>
      </c>
      <c r="Q321" s="16">
        <f>(H321-F321)*1</f>
        <v>57942553.1875</v>
      </c>
      <c r="R321" s="17">
        <f>MEDIAN(O321:Q321)</f>
        <v>142747708.5675</v>
      </c>
      <c r="S321" s="16">
        <f>(K321-E321)*1.23</f>
        <v>13148683.856249999</v>
      </c>
      <c r="T321" s="16">
        <f>(L321-F321)*12.4</f>
        <v>241661193.625</v>
      </c>
      <c r="U321" s="16">
        <f>(J321-D321)*1</f>
        <v>53972730.4375</v>
      </c>
      <c r="V321" s="42">
        <f>MEDIAN(S321:U321)</f>
        <v>53972730.4375</v>
      </c>
      <c r="W321" s="16">
        <f>LOG(R321,2)</f>
        <v>27.088892346264338</v>
      </c>
      <c r="X321" s="16">
        <f>LOG(V321,2)</f>
        <v>25.685727338162792</v>
      </c>
      <c r="Y321" s="3">
        <f>V321/R321</f>
        <v>0.37809875184075781</v>
      </c>
      <c r="Z321" s="3">
        <f>LOG(Y321,2)</f>
        <v>-1.4031650081015463</v>
      </c>
      <c r="AA321" s="3">
        <f>TTEST(O321:Q321,S321:U321,2,1)</f>
        <v>0.1970846993597074</v>
      </c>
      <c r="AB321" s="3">
        <f>-LOG(AA321)</f>
        <v>0.70534709079708202</v>
      </c>
      <c r="AC321" s="16" t="s">
        <v>92</v>
      </c>
      <c r="AD321" s="16" t="s">
        <v>93</v>
      </c>
      <c r="AE321" s="16" t="s">
        <v>60</v>
      </c>
      <c r="AF321" s="16" t="s">
        <v>67</v>
      </c>
      <c r="AG321" s="15" t="s">
        <v>62</v>
      </c>
    </row>
    <row r="322" spans="1:33" x14ac:dyDescent="0.5">
      <c r="A322" s="16" t="s">
        <v>2423</v>
      </c>
      <c r="B322" s="16" t="s">
        <v>2424</v>
      </c>
      <c r="C322" s="16" t="s">
        <v>2425</v>
      </c>
      <c r="D322" s="16">
        <v>17450675</v>
      </c>
      <c r="E322" s="16">
        <v>8343128.875</v>
      </c>
      <c r="F322" s="16">
        <v>11096836.25</v>
      </c>
      <c r="G322" s="16">
        <v>27794366</v>
      </c>
      <c r="H322" s="16">
        <v>32543455</v>
      </c>
      <c r="I322" s="16">
        <v>36382638.5</v>
      </c>
      <c r="J322" s="16">
        <v>48963817.5</v>
      </c>
      <c r="K322" s="16">
        <v>28203114.5</v>
      </c>
      <c r="L322" s="16">
        <v>25387317.25</v>
      </c>
      <c r="M322" s="16">
        <v>293</v>
      </c>
      <c r="N322" s="16">
        <v>31.3</v>
      </c>
      <c r="O322" s="16">
        <f>(I322-F322)*3.72</f>
        <v>94063184.370000005</v>
      </c>
      <c r="P322" s="16">
        <f>(G322-D322)*5.89</f>
        <v>60924339.989999995</v>
      </c>
      <c r="Q322" s="16">
        <f>(H322-F322)*1</f>
        <v>21446618.75</v>
      </c>
      <c r="R322" s="17">
        <f>MEDIAN(O322:Q322)</f>
        <v>60924339.989999995</v>
      </c>
      <c r="S322" s="16">
        <f>(K322-E322)*1.23</f>
        <v>24427782.318750001</v>
      </c>
      <c r="T322" s="16">
        <f>(L322-F322)*12.4</f>
        <v>177201964.40000001</v>
      </c>
      <c r="U322" s="16">
        <f>(J322-D322)*1</f>
        <v>31513142.5</v>
      </c>
      <c r="V322" s="42">
        <f>MEDIAN(S322:U322)</f>
        <v>31513142.5</v>
      </c>
      <c r="W322" s="16">
        <f>LOG(R322,2)</f>
        <v>25.860515381135752</v>
      </c>
      <c r="X322" s="16">
        <f>LOG(V322,2)</f>
        <v>24.909450291721829</v>
      </c>
      <c r="Y322" s="3">
        <f>V322/R322</f>
        <v>0.51725045368029443</v>
      </c>
      <c r="Z322" s="3">
        <f>LOG(Y322,2)</f>
        <v>-0.95106508941392121</v>
      </c>
      <c r="AA322" s="3">
        <f>TTEST(O322:Q322,S322:U322,2,1)</f>
        <v>0.75909530140914716</v>
      </c>
      <c r="AB322" s="3">
        <f>-LOG(AA322)</f>
        <v>0.11970369672916163</v>
      </c>
      <c r="AC322" s="16" t="s">
        <v>112</v>
      </c>
      <c r="AD322" s="16" t="s">
        <v>350</v>
      </c>
      <c r="AE322" s="16" t="s">
        <v>60</v>
      </c>
      <c r="AF322" s="16" t="s">
        <v>2426</v>
      </c>
      <c r="AG322" s="15" t="s">
        <v>62</v>
      </c>
    </row>
    <row r="323" spans="1:33" x14ac:dyDescent="0.5">
      <c r="A323" s="16" t="s">
        <v>2310</v>
      </c>
      <c r="B323" s="16" t="s">
        <v>2311</v>
      </c>
      <c r="C323" s="16" t="s">
        <v>2312</v>
      </c>
      <c r="D323" s="16">
        <v>37466039.75</v>
      </c>
      <c r="E323" s="16">
        <v>16546241.5</v>
      </c>
      <c r="F323" s="16">
        <v>13802700</v>
      </c>
      <c r="G323" s="16">
        <v>167937246.625</v>
      </c>
      <c r="H323" s="16">
        <v>60202923.625</v>
      </c>
      <c r="I323" s="16">
        <v>34660384.75</v>
      </c>
      <c r="J323" s="16">
        <v>43701074.875</v>
      </c>
      <c r="K323" s="16">
        <v>20697901.78125</v>
      </c>
      <c r="L323" s="16">
        <v>25774521.25</v>
      </c>
      <c r="M323" s="16">
        <v>847</v>
      </c>
      <c r="N323" s="16">
        <v>94.6</v>
      </c>
      <c r="O323" s="16">
        <f>(I323-F323)*3.72</f>
        <v>77590587.270000011</v>
      </c>
      <c r="P323" s="16">
        <f>(G323-D323)*5.89</f>
        <v>768475408.49374998</v>
      </c>
      <c r="Q323" s="16">
        <f>(H323-F323)*1</f>
        <v>46400223.625</v>
      </c>
      <c r="R323" s="17">
        <f>MEDIAN(O323:Q323)</f>
        <v>77590587.270000011</v>
      </c>
      <c r="S323" s="16">
        <f>(K323-E323)*1.23</f>
        <v>5106542.1459374996</v>
      </c>
      <c r="T323" s="16">
        <f>(L323-F323)*12.4</f>
        <v>148450583.5</v>
      </c>
      <c r="U323" s="16">
        <f>(J323-D323)*1</f>
        <v>6235035.125</v>
      </c>
      <c r="V323" s="42">
        <f>MEDIAN(S323:U323)</f>
        <v>6235035.125</v>
      </c>
      <c r="W323" s="16">
        <f>LOG(R323,2)</f>
        <v>26.209378309889992</v>
      </c>
      <c r="X323" s="16">
        <f>LOG(V323,2)</f>
        <v>22.571966256808242</v>
      </c>
      <c r="Y323" s="3">
        <f>V323/R323</f>
        <v>8.0358138072899252E-2</v>
      </c>
      <c r="Z323" s="3">
        <f>LOG(Y323,2)</f>
        <v>-3.63741205308175</v>
      </c>
      <c r="AA323" s="3">
        <f>TTEST(O323:Q323,S323:U323,2,1)</f>
        <v>0.32376694735876033</v>
      </c>
      <c r="AB323" s="3">
        <f>-LOG(AA323)</f>
        <v>0.48976748946896748</v>
      </c>
      <c r="AC323" s="16" t="s">
        <v>2313</v>
      </c>
      <c r="AD323" s="16" t="s">
        <v>2314</v>
      </c>
      <c r="AE323" s="16" t="s">
        <v>60</v>
      </c>
      <c r="AF323" s="16" t="s">
        <v>44</v>
      </c>
      <c r="AG323" s="15" t="s">
        <v>45</v>
      </c>
    </row>
    <row r="324" spans="1:33" x14ac:dyDescent="0.5">
      <c r="A324" s="16" t="s">
        <v>1075</v>
      </c>
      <c r="B324" s="16" t="s">
        <v>1076</v>
      </c>
      <c r="C324" s="16" t="s">
        <v>1077</v>
      </c>
      <c r="D324" s="16">
        <v>75389562.5</v>
      </c>
      <c r="E324" s="16">
        <v>8847023</v>
      </c>
      <c r="F324" s="16">
        <v>5154415.625</v>
      </c>
      <c r="G324" s="16">
        <v>35505505.5</v>
      </c>
      <c r="H324" s="16">
        <v>24360528.25</v>
      </c>
      <c r="I324" s="16">
        <v>102511783.5</v>
      </c>
      <c r="J324" s="16">
        <v>82669611</v>
      </c>
      <c r="K324" s="16">
        <v>91843300</v>
      </c>
      <c r="L324" s="16">
        <v>26209842.875</v>
      </c>
      <c r="M324" s="16">
        <v>522</v>
      </c>
      <c r="N324" s="16">
        <v>56.2</v>
      </c>
      <c r="O324" s="16">
        <f>(I324-F324)*3.72</f>
        <v>362169408.495</v>
      </c>
      <c r="P324" s="16">
        <f>(G324-D324)*5.89</f>
        <v>-234917095.72999999</v>
      </c>
      <c r="Q324" s="16">
        <f>(H324-F324)*1</f>
        <v>19206112.625</v>
      </c>
      <c r="R324" s="17">
        <f>MEDIAN(O324:Q324)</f>
        <v>19206112.625</v>
      </c>
      <c r="S324" s="16">
        <f>(K324-E324)*1.23</f>
        <v>102085420.70999999</v>
      </c>
      <c r="T324" s="16">
        <f>(L324-F324)*12.4</f>
        <v>261087297.90000001</v>
      </c>
      <c r="U324" s="16">
        <f>(J324-D324)*1</f>
        <v>7280048.5</v>
      </c>
      <c r="V324" s="42">
        <f>MEDIAN(S324:U324)</f>
        <v>102085420.70999999</v>
      </c>
      <c r="W324" s="16">
        <f>LOG(R324,2)</f>
        <v>24.195062206944058</v>
      </c>
      <c r="X324" s="16">
        <f>LOG(V324,2)</f>
        <v>26.605201602089789</v>
      </c>
      <c r="Y324" s="3">
        <f>V324/R324</f>
        <v>5.3152567988755086</v>
      </c>
      <c r="Z324" s="3">
        <f>LOG(Y324,2)</f>
        <v>2.4101393951457308</v>
      </c>
      <c r="AA324" s="3">
        <f>TTEST(O324:Q324,S324:U324,2,1)</f>
        <v>0.76914163690542303</v>
      </c>
      <c r="AB324" s="3">
        <f>-LOG(AA324)</f>
        <v>0.11399367780272576</v>
      </c>
      <c r="AC324" s="16" t="s">
        <v>1078</v>
      </c>
      <c r="AD324" s="16" t="s">
        <v>1079</v>
      </c>
      <c r="AE324" s="16" t="s">
        <v>51</v>
      </c>
      <c r="AF324" s="16" t="s">
        <v>44</v>
      </c>
      <c r="AG324" s="15" t="s">
        <v>242</v>
      </c>
    </row>
    <row r="325" spans="1:33" x14ac:dyDescent="0.5">
      <c r="A325" s="16" t="s">
        <v>1468</v>
      </c>
      <c r="B325" s="16" t="s">
        <v>1469</v>
      </c>
      <c r="C325" s="16" t="s">
        <v>1470</v>
      </c>
      <c r="D325" s="16">
        <v>18529379.875</v>
      </c>
      <c r="E325" s="16">
        <v>11956961</v>
      </c>
      <c r="F325" s="16">
        <v>17900429.625</v>
      </c>
      <c r="G325" s="16">
        <v>32471964</v>
      </c>
      <c r="H325" s="16">
        <v>28537786</v>
      </c>
      <c r="I325" s="16">
        <v>41231476</v>
      </c>
      <c r="J325" s="16">
        <v>42981145.5</v>
      </c>
      <c r="K325" s="16">
        <v>29522292</v>
      </c>
      <c r="L325" s="16">
        <v>26350154</v>
      </c>
      <c r="M325" s="16">
        <v>115</v>
      </c>
      <c r="N325" s="16">
        <v>12.8</v>
      </c>
      <c r="O325" s="16">
        <f>(I325-F325)*3.72</f>
        <v>86791492.515000001</v>
      </c>
      <c r="P325" s="16">
        <f>(G325-D325)*5.89</f>
        <v>82121820.496249989</v>
      </c>
      <c r="Q325" s="16">
        <f>(H325-F325)*1</f>
        <v>10637356.375</v>
      </c>
      <c r="R325" s="17">
        <f>MEDIAN(O325:Q325)</f>
        <v>82121820.496249989</v>
      </c>
      <c r="S325" s="16">
        <f>(K325-E325)*1.23</f>
        <v>21605357.129999999</v>
      </c>
      <c r="T325" s="16">
        <f>(L325-F325)*12.4</f>
        <v>104776582.25</v>
      </c>
      <c r="U325" s="16">
        <f>(J325-D325)*1</f>
        <v>24451765.625</v>
      </c>
      <c r="V325" s="42">
        <f>MEDIAN(S325:U325)</f>
        <v>24451765.625</v>
      </c>
      <c r="W325" s="16">
        <f>LOG(R325,2)</f>
        <v>26.291262274022884</v>
      </c>
      <c r="X325" s="16">
        <f>LOG(V325,2)</f>
        <v>24.54343530797647</v>
      </c>
      <c r="Y325" s="3">
        <f>V325/R325</f>
        <v>0.29774992172898268</v>
      </c>
      <c r="Z325" s="3">
        <f>LOG(Y325,2)</f>
        <v>-1.7478269660464143</v>
      </c>
      <c r="AA325" s="3">
        <f>TTEST(O325:Q325,S325:U325,2,1)</f>
        <v>0.76442444728925762</v>
      </c>
      <c r="AB325" s="3">
        <f>-LOG(AA325)</f>
        <v>0.11666543209185158</v>
      </c>
      <c r="AC325" s="16" t="s">
        <v>890</v>
      </c>
      <c r="AD325" s="16" t="s">
        <v>59</v>
      </c>
      <c r="AE325" s="16" t="s">
        <v>51</v>
      </c>
      <c r="AF325" s="16" t="s">
        <v>61</v>
      </c>
      <c r="AG325" s="15" t="s">
        <v>82</v>
      </c>
    </row>
    <row r="326" spans="1:33" x14ac:dyDescent="0.5">
      <c r="A326" s="16" t="s">
        <v>422</v>
      </c>
      <c r="B326" s="16" t="s">
        <v>423</v>
      </c>
      <c r="C326" s="16" t="s">
        <v>424</v>
      </c>
      <c r="D326" s="16">
        <v>15911956</v>
      </c>
      <c r="E326" s="16">
        <v>4179756.3125</v>
      </c>
      <c r="F326" s="16">
        <v>8260909.9375</v>
      </c>
      <c r="G326" s="16">
        <v>37751657.078125</v>
      </c>
      <c r="H326" s="16">
        <v>49582313</v>
      </c>
      <c r="I326" s="16">
        <v>52449289.5</v>
      </c>
      <c r="J326" s="16">
        <v>57040717</v>
      </c>
      <c r="K326" s="16">
        <v>42990086</v>
      </c>
      <c r="L326" s="16">
        <v>26793940.125</v>
      </c>
      <c r="M326" s="16">
        <v>225</v>
      </c>
      <c r="N326" s="16">
        <v>26.5</v>
      </c>
      <c r="O326" s="16">
        <f>(I326-F326)*3.72</f>
        <v>164380771.9725</v>
      </c>
      <c r="P326" s="16">
        <f>(G326-D326)*5.89</f>
        <v>128635839.35015625</v>
      </c>
      <c r="Q326" s="16">
        <f>(H326-F326)*1</f>
        <v>41321403.0625</v>
      </c>
      <c r="R326" s="17">
        <f>MEDIAN(O326:Q326)</f>
        <v>128635839.35015625</v>
      </c>
      <c r="S326" s="16">
        <f>(K326-E326)*1.23</f>
        <v>47736705.515625</v>
      </c>
      <c r="T326" s="16">
        <f>(L326-F326)*12.4</f>
        <v>229809574.32500002</v>
      </c>
      <c r="U326" s="16">
        <f>(J326-D326)*1</f>
        <v>41128761</v>
      </c>
      <c r="V326" s="42">
        <f>MEDIAN(S326:U326)</f>
        <v>47736705.515625</v>
      </c>
      <c r="W326" s="16">
        <f>LOG(R326,2)</f>
        <v>26.938717408368539</v>
      </c>
      <c r="X326" s="16">
        <f>LOG(V326,2)</f>
        <v>25.508595668413481</v>
      </c>
      <c r="Y326" s="3">
        <f>V326/R326</f>
        <v>0.37109957657820514</v>
      </c>
      <c r="Z326" s="3">
        <f>LOG(Y326,2)</f>
        <v>-1.4301217399550552</v>
      </c>
      <c r="AA326" s="3">
        <f>TTEST(O326:Q326,S326:U326,2,1)</f>
        <v>0.94143444743343263</v>
      </c>
      <c r="AB326" s="3">
        <f>-LOG(AA326)</f>
        <v>2.6209914743515524E-2</v>
      </c>
      <c r="AC326" s="16" t="s">
        <v>425</v>
      </c>
      <c r="AD326" s="16" t="s">
        <v>426</v>
      </c>
      <c r="AE326" s="16" t="s">
        <v>51</v>
      </c>
      <c r="AF326" s="16" t="s">
        <v>427</v>
      </c>
      <c r="AG326" s="15" t="s">
        <v>62</v>
      </c>
    </row>
    <row r="327" spans="1:33" x14ac:dyDescent="0.5">
      <c r="A327" s="16" t="s">
        <v>1648</v>
      </c>
      <c r="B327" s="16" t="s">
        <v>1649</v>
      </c>
      <c r="C327" s="16" t="s">
        <v>1650</v>
      </c>
      <c r="D327" s="16">
        <v>32743110.5625</v>
      </c>
      <c r="E327" s="16">
        <v>18009056</v>
      </c>
      <c r="F327" s="16">
        <v>21200220</v>
      </c>
      <c r="G327" s="16">
        <v>146527263</v>
      </c>
      <c r="H327" s="16">
        <v>87966563</v>
      </c>
      <c r="I327" s="16">
        <v>45909627</v>
      </c>
      <c r="J327" s="16">
        <v>56255158.125</v>
      </c>
      <c r="K327" s="16">
        <v>30204901.125</v>
      </c>
      <c r="L327" s="16">
        <v>26869676.75</v>
      </c>
      <c r="M327" s="16">
        <v>1270</v>
      </c>
      <c r="N327" s="16">
        <v>140.9</v>
      </c>
      <c r="O327" s="16">
        <f>(I327-F327)*3.72</f>
        <v>91918994.040000007</v>
      </c>
      <c r="P327" s="16">
        <f>(G327-D327)*5.89</f>
        <v>670188657.85687494</v>
      </c>
      <c r="Q327" s="16">
        <f>(H327-F327)*1</f>
        <v>66766343</v>
      </c>
      <c r="R327" s="17">
        <f>MEDIAN(O327:Q327)</f>
        <v>91918994.040000007</v>
      </c>
      <c r="S327" s="16">
        <f>(K327-E327)*1.23</f>
        <v>15000889.50375</v>
      </c>
      <c r="T327" s="16">
        <f>(L327-F327)*12.4</f>
        <v>70301263.700000003</v>
      </c>
      <c r="U327" s="16">
        <f>(J327-D327)*1</f>
        <v>23512047.5625</v>
      </c>
      <c r="V327" s="42">
        <f>MEDIAN(S327:U327)</f>
        <v>23512047.5625</v>
      </c>
      <c r="W327" s="16">
        <f>LOG(R327,2)</f>
        <v>26.453859673450516</v>
      </c>
      <c r="X327" s="16">
        <f>LOG(V327,2)</f>
        <v>24.48689684674288</v>
      </c>
      <c r="Y327" s="3">
        <f>V327/R327</f>
        <v>0.25579095820248382</v>
      </c>
      <c r="Z327" s="3">
        <f>LOG(Y327,2)</f>
        <v>-1.9669628267076351</v>
      </c>
      <c r="AA327" s="3">
        <f>TTEST(O327:Q327,S327:U327,2,1)</f>
        <v>0.31437074292718914</v>
      </c>
      <c r="AB327" s="3">
        <f>-LOG(AA327)</f>
        <v>0.50255787858846257</v>
      </c>
      <c r="AC327" s="16" t="s">
        <v>1651</v>
      </c>
      <c r="AD327" s="16" t="s">
        <v>1652</v>
      </c>
      <c r="AE327" s="16" t="s">
        <v>60</v>
      </c>
      <c r="AF327" s="16" t="s">
        <v>1653</v>
      </c>
      <c r="AG327" s="15" t="s">
        <v>45</v>
      </c>
    </row>
    <row r="328" spans="1:33" x14ac:dyDescent="0.5">
      <c r="A328" s="16" t="s">
        <v>2159</v>
      </c>
      <c r="B328" s="16" t="s">
        <v>2160</v>
      </c>
      <c r="C328" s="16" t="s">
        <v>2161</v>
      </c>
      <c r="D328" s="16">
        <v>15733342</v>
      </c>
      <c r="E328" s="16">
        <v>8231610.25</v>
      </c>
      <c r="F328" s="16">
        <v>5787849</v>
      </c>
      <c r="G328" s="16">
        <v>56781910</v>
      </c>
      <c r="H328" s="16">
        <v>39140285</v>
      </c>
      <c r="I328" s="16">
        <v>67989563</v>
      </c>
      <c r="J328" s="16">
        <v>48384690</v>
      </c>
      <c r="K328" s="16">
        <v>33455469</v>
      </c>
      <c r="L328" s="16">
        <v>26900413.25</v>
      </c>
      <c r="M328" s="16">
        <v>184</v>
      </c>
      <c r="N328" s="16">
        <v>21</v>
      </c>
      <c r="O328" s="16">
        <f>(I328-F328)*3.72</f>
        <v>231390376.08000001</v>
      </c>
      <c r="P328" s="16">
        <f>(G328-D328)*5.89</f>
        <v>241776065.51999998</v>
      </c>
      <c r="Q328" s="16">
        <f>(H328-F328)*1</f>
        <v>33352436</v>
      </c>
      <c r="R328" s="17">
        <f>MEDIAN(O328:Q328)</f>
        <v>231390376.08000001</v>
      </c>
      <c r="S328" s="16">
        <f>(K328-E328)*1.23</f>
        <v>31025346.262499999</v>
      </c>
      <c r="T328" s="16">
        <f>(L328-F328)*12.4</f>
        <v>261795796.70000002</v>
      </c>
      <c r="U328" s="16">
        <f>(J328-D328)*1</f>
        <v>32651348</v>
      </c>
      <c r="V328" s="42">
        <f>MEDIAN(S328:U328)</f>
        <v>32651348</v>
      </c>
      <c r="W328" s="16">
        <f>LOG(R328,2)</f>
        <v>27.785753620647196</v>
      </c>
      <c r="X328" s="16">
        <f>LOG(V328,2)</f>
        <v>24.960639218395812</v>
      </c>
      <c r="Y328" s="3">
        <f>V328/R328</f>
        <v>0.14110936052375511</v>
      </c>
      <c r="Z328" s="3">
        <f>LOG(Y328,2)</f>
        <v>-2.8251144022513808</v>
      </c>
      <c r="AA328" s="3">
        <f>TTEST(O328:Q328,S328:U328,2,1)</f>
        <v>0.48090411348010154</v>
      </c>
      <c r="AB328" s="3">
        <f>-LOG(AA328)</f>
        <v>0.31794150811215838</v>
      </c>
      <c r="AC328" s="16" t="s">
        <v>1799</v>
      </c>
      <c r="AD328" s="16" t="s">
        <v>2162</v>
      </c>
      <c r="AE328" s="16" t="s">
        <v>396</v>
      </c>
      <c r="AF328" s="16" t="s">
        <v>2163</v>
      </c>
      <c r="AG328" s="15" t="s">
        <v>82</v>
      </c>
    </row>
    <row r="329" spans="1:33" x14ac:dyDescent="0.5">
      <c r="A329" s="16" t="s">
        <v>2164</v>
      </c>
      <c r="B329" s="16" t="s">
        <v>2165</v>
      </c>
      <c r="C329" s="16" t="s">
        <v>2166</v>
      </c>
      <c r="D329" s="16">
        <v>15733342</v>
      </c>
      <c r="E329" s="16">
        <v>8231610.25</v>
      </c>
      <c r="F329" s="16">
        <v>5787849</v>
      </c>
      <c r="G329" s="16">
        <v>56781910</v>
      </c>
      <c r="H329" s="16">
        <v>39140285</v>
      </c>
      <c r="I329" s="16">
        <v>67989563</v>
      </c>
      <c r="J329" s="16">
        <v>48384690</v>
      </c>
      <c r="K329" s="16">
        <v>33455469</v>
      </c>
      <c r="L329" s="16">
        <v>26900413.25</v>
      </c>
      <c r="M329" s="16">
        <v>184</v>
      </c>
      <c r="N329" s="16">
        <v>20.8</v>
      </c>
      <c r="O329" s="16">
        <f>(I329-F329)*3.72</f>
        <v>231390376.08000001</v>
      </c>
      <c r="P329" s="16">
        <f>(G329-D329)*5.89</f>
        <v>241776065.51999998</v>
      </c>
      <c r="Q329" s="16">
        <f>(H329-F329)*1</f>
        <v>33352436</v>
      </c>
      <c r="R329" s="17">
        <f>MEDIAN(O329:Q329)</f>
        <v>231390376.08000001</v>
      </c>
      <c r="S329" s="16">
        <f>(K329-E329)*1.23</f>
        <v>31025346.262499999</v>
      </c>
      <c r="T329" s="16">
        <f>(L329-F329)*12.4</f>
        <v>261795796.70000002</v>
      </c>
      <c r="U329" s="16">
        <f>(J329-D329)*1</f>
        <v>32651348</v>
      </c>
      <c r="V329" s="42">
        <f>MEDIAN(S329:U329)</f>
        <v>32651348</v>
      </c>
      <c r="W329" s="16">
        <f>LOG(R329,2)</f>
        <v>27.785753620647196</v>
      </c>
      <c r="X329" s="16">
        <f>LOG(V329,2)</f>
        <v>24.960639218395812</v>
      </c>
      <c r="Y329" s="3">
        <f>V329/R329</f>
        <v>0.14110936052375511</v>
      </c>
      <c r="Z329" s="3">
        <f>LOG(Y329,2)</f>
        <v>-2.8251144022513808</v>
      </c>
      <c r="AA329" s="3">
        <f>TTEST(O329:Q329,S329:U329,2,1)</f>
        <v>0.48090411348010154</v>
      </c>
      <c r="AB329" s="3">
        <f>-LOG(AA329)</f>
        <v>0.31794150811215838</v>
      </c>
      <c r="AC329" s="16" t="s">
        <v>2167</v>
      </c>
      <c r="AD329" s="16" t="s">
        <v>1267</v>
      </c>
      <c r="AE329" s="16" t="s">
        <v>51</v>
      </c>
      <c r="AF329" s="16" t="s">
        <v>2168</v>
      </c>
      <c r="AG329" s="15" t="s">
        <v>62</v>
      </c>
    </row>
    <row r="330" spans="1:33" x14ac:dyDescent="0.5">
      <c r="A330" s="16" t="s">
        <v>55</v>
      </c>
      <c r="B330" s="16" t="s">
        <v>56</v>
      </c>
      <c r="C330" s="16" t="s">
        <v>57</v>
      </c>
      <c r="D330" s="16">
        <v>12730687.6875</v>
      </c>
      <c r="E330" s="16">
        <v>9321285</v>
      </c>
      <c r="F330" s="16">
        <v>9343773.25</v>
      </c>
      <c r="G330" s="16">
        <v>57709351</v>
      </c>
      <c r="H330" s="16">
        <v>49425209.5</v>
      </c>
      <c r="I330" s="16">
        <v>32389831.375</v>
      </c>
      <c r="J330" s="16">
        <v>54864173</v>
      </c>
      <c r="K330" s="16">
        <v>22459409.875</v>
      </c>
      <c r="L330" s="16">
        <v>27565962.5</v>
      </c>
      <c r="M330" s="16">
        <v>403</v>
      </c>
      <c r="N330" s="16">
        <v>46.1</v>
      </c>
      <c r="O330" s="16">
        <f>(I330-F330)*3.72</f>
        <v>85731336.225000009</v>
      </c>
      <c r="P330" s="16">
        <f>(G330-D330)*5.89</f>
        <v>264924326.91062498</v>
      </c>
      <c r="Q330" s="16">
        <f>(H330-F330)*1</f>
        <v>40081436.25</v>
      </c>
      <c r="R330" s="17">
        <f>MEDIAN(O330:Q330)</f>
        <v>85731336.225000009</v>
      </c>
      <c r="S330" s="16">
        <f>(K330-E330)*1.23</f>
        <v>16159893.596249999</v>
      </c>
      <c r="T330" s="16">
        <f>(L330-F330)*12.4</f>
        <v>225955146.70000002</v>
      </c>
      <c r="U330" s="16">
        <f>(J330-D330)*1</f>
        <v>42133485.3125</v>
      </c>
      <c r="V330" s="42">
        <f>MEDIAN(S330:U330)</f>
        <v>42133485.3125</v>
      </c>
      <c r="W330" s="16">
        <f>LOG(R330,2)</f>
        <v>26.353319293906974</v>
      </c>
      <c r="X330" s="16">
        <f>LOG(V330,2)</f>
        <v>25.32846392582934</v>
      </c>
      <c r="Y330" s="3">
        <f>V330/R330</f>
        <v>0.49145956621883968</v>
      </c>
      <c r="Z330" s="3">
        <f>LOG(Y330,2)</f>
        <v>-1.0248553680776307</v>
      </c>
      <c r="AA330" s="3">
        <f>TTEST(O330:Q330,S330:U330,2,1)</f>
        <v>0.22925335682787096</v>
      </c>
      <c r="AB330" s="3">
        <f>-LOG(AA330)</f>
        <v>0.63968429648172431</v>
      </c>
      <c r="AC330" s="16" t="s">
        <v>58</v>
      </c>
      <c r="AD330" s="16" t="s">
        <v>59</v>
      </c>
      <c r="AE330" s="16" t="s">
        <v>60</v>
      </c>
      <c r="AF330" s="16" t="s">
        <v>61</v>
      </c>
      <c r="AG330" s="15" t="s">
        <v>62</v>
      </c>
    </row>
    <row r="331" spans="1:33" x14ac:dyDescent="0.5">
      <c r="A331" s="16" t="s">
        <v>2344</v>
      </c>
      <c r="B331" s="16" t="s">
        <v>2345</v>
      </c>
      <c r="C331" s="16" t="s">
        <v>2346</v>
      </c>
      <c r="D331" s="16">
        <v>16041235.75</v>
      </c>
      <c r="E331" s="16">
        <v>14140762.25</v>
      </c>
      <c r="F331" s="16">
        <v>8114573.4375</v>
      </c>
      <c r="G331" s="16">
        <v>53499947</v>
      </c>
      <c r="H331" s="16">
        <v>51639673.5</v>
      </c>
      <c r="I331" s="16">
        <v>30688884</v>
      </c>
      <c r="J331" s="16">
        <v>58737619.5</v>
      </c>
      <c r="K331" s="16">
        <v>37339550</v>
      </c>
      <c r="L331" s="16">
        <v>27900286.75</v>
      </c>
      <c r="M331" s="16">
        <v>110</v>
      </c>
      <c r="N331" s="16">
        <v>12.5</v>
      </c>
      <c r="O331" s="16">
        <f>(I331-F331)*3.72</f>
        <v>83976435.292500004</v>
      </c>
      <c r="P331" s="16">
        <f>(G331-D331)*5.89</f>
        <v>220631809.26249999</v>
      </c>
      <c r="Q331" s="16">
        <f>(H331-F331)*1</f>
        <v>43525100.0625</v>
      </c>
      <c r="R331" s="17">
        <f>MEDIAN(O331:Q331)</f>
        <v>83976435.292500004</v>
      </c>
      <c r="S331" s="16">
        <f>(K331-E331)*1.23</f>
        <v>28534508.932500001</v>
      </c>
      <c r="T331" s="16">
        <f>(L331-F331)*12.4</f>
        <v>245342845.07500002</v>
      </c>
      <c r="U331" s="16">
        <f>(J331-D331)*1</f>
        <v>42696383.75</v>
      </c>
      <c r="V331" s="42">
        <f>MEDIAN(S331:U331)</f>
        <v>42696383.75</v>
      </c>
      <c r="W331" s="16">
        <f>LOG(R331,2)</f>
        <v>26.323481212863349</v>
      </c>
      <c r="X331" s="16">
        <f>LOG(V331,2)</f>
        <v>25.347610547479473</v>
      </c>
      <c r="Y331" s="3">
        <f>V331/R331</f>
        <v>0.50843291455851125</v>
      </c>
      <c r="Z331" s="3">
        <f>LOG(Y331,2)</f>
        <v>-0.97587066538387335</v>
      </c>
      <c r="AA331" s="3">
        <f>TTEST(O331:Q331,S331:U331,2,1)</f>
        <v>0.69984568283748649</v>
      </c>
      <c r="AB331" s="3">
        <f>-LOG(AA331)</f>
        <v>0.15499771210075947</v>
      </c>
      <c r="AC331" s="16" t="s">
        <v>401</v>
      </c>
      <c r="AD331" s="16" t="s">
        <v>93</v>
      </c>
      <c r="AE331" s="16" t="s">
        <v>60</v>
      </c>
      <c r="AF331" s="16" t="s">
        <v>61</v>
      </c>
      <c r="AG331" s="15" t="s">
        <v>62</v>
      </c>
    </row>
    <row r="332" spans="1:33" x14ac:dyDescent="0.5">
      <c r="A332" s="16" t="s">
        <v>1683</v>
      </c>
      <c r="B332" s="16" t="s">
        <v>1684</v>
      </c>
      <c r="C332" s="16" t="s">
        <v>1685</v>
      </c>
      <c r="D332" s="16" t="s">
        <v>3040</v>
      </c>
      <c r="E332" s="16">
        <v>18184000</v>
      </c>
      <c r="F332" s="16">
        <v>1886867.875</v>
      </c>
      <c r="G332" s="16">
        <v>14717943</v>
      </c>
      <c r="H332" s="16">
        <v>5490742.5</v>
      </c>
      <c r="I332" s="16" t="s">
        <v>3040</v>
      </c>
      <c r="J332" s="16">
        <v>5462876</v>
      </c>
      <c r="K332" s="16" t="s">
        <v>3040</v>
      </c>
      <c r="L332" s="16">
        <v>29008248</v>
      </c>
      <c r="M332" s="16">
        <v>719</v>
      </c>
      <c r="N332" s="16">
        <v>81.3</v>
      </c>
      <c r="O332" s="16" t="e">
        <f>(I332-F332)*3.72</f>
        <v>#VALUE!</v>
      </c>
      <c r="P332" s="16" t="e">
        <f>(G332-D332)*5.89</f>
        <v>#VALUE!</v>
      </c>
      <c r="Q332" s="16">
        <f>(H332-F332)*1</f>
        <v>3603874.625</v>
      </c>
      <c r="R332" s="17" t="e">
        <f>MEDIAN(O332:Q332)</f>
        <v>#VALUE!</v>
      </c>
      <c r="S332" s="16" t="e">
        <f>(K332-E332)*1.23</f>
        <v>#VALUE!</v>
      </c>
      <c r="T332" s="16">
        <f>(L332-F332)*12.4</f>
        <v>336305113.55000001</v>
      </c>
      <c r="U332" s="16" t="e">
        <f>(J332-D332)*1</f>
        <v>#VALUE!</v>
      </c>
      <c r="V332" s="42" t="e">
        <f>MEDIAN(S332:U332)</f>
        <v>#VALUE!</v>
      </c>
      <c r="W332" s="16" t="e">
        <f>LOG(R332,2)</f>
        <v>#VALUE!</v>
      </c>
      <c r="X332" s="16" t="e">
        <f>LOG(V332,2)</f>
        <v>#VALUE!</v>
      </c>
      <c r="Y332" s="3" t="e">
        <f>V332/R332</f>
        <v>#VALUE!</v>
      </c>
      <c r="Z332" s="3" t="e">
        <f>LOG(Y332,2)</f>
        <v>#VALUE!</v>
      </c>
      <c r="AA332" s="3" t="e">
        <f>TTEST(O332:Q332,S332:U332,2,1)</f>
        <v>#VALUE!</v>
      </c>
      <c r="AB332" s="3" t="e">
        <f>-LOG(AA332)</f>
        <v>#VALUE!</v>
      </c>
      <c r="AC332" s="16" t="s">
        <v>1405</v>
      </c>
      <c r="AD332" s="16" t="s">
        <v>72</v>
      </c>
      <c r="AE332" s="16" t="s">
        <v>60</v>
      </c>
      <c r="AF332" s="16" t="s">
        <v>174</v>
      </c>
      <c r="AG332" s="15" t="s">
        <v>45</v>
      </c>
    </row>
    <row r="333" spans="1:33" x14ac:dyDescent="0.5">
      <c r="A333" s="16" t="s">
        <v>120</v>
      </c>
      <c r="B333" s="16" t="s">
        <v>121</v>
      </c>
      <c r="C333" s="16" t="s">
        <v>122</v>
      </c>
      <c r="D333" s="16">
        <v>19563442.875</v>
      </c>
      <c r="E333" s="16">
        <v>27851541</v>
      </c>
      <c r="F333" s="16">
        <v>16440114.375</v>
      </c>
      <c r="G333" s="16">
        <v>79258438.25</v>
      </c>
      <c r="H333" s="16">
        <v>82719644</v>
      </c>
      <c r="I333" s="16">
        <v>47898204.375</v>
      </c>
      <c r="J333" s="16">
        <v>75474774.25</v>
      </c>
      <c r="K333" s="16">
        <v>54491481</v>
      </c>
      <c r="L333" s="16">
        <v>29553249.75</v>
      </c>
      <c r="M333" s="16">
        <v>130</v>
      </c>
      <c r="N333" s="16">
        <v>14.8</v>
      </c>
      <c r="O333" s="16">
        <f>(I333-F333)*3.72</f>
        <v>117024094.80000001</v>
      </c>
      <c r="P333" s="16">
        <f>(G333-D333)*5.89</f>
        <v>351603522.75874996</v>
      </c>
      <c r="Q333" s="16">
        <f>(H333-F333)*1</f>
        <v>66279529.625</v>
      </c>
      <c r="R333" s="17">
        <f>MEDIAN(O333:Q333)</f>
        <v>117024094.80000001</v>
      </c>
      <c r="S333" s="16">
        <f>(K333-E333)*1.23</f>
        <v>32767126.199999999</v>
      </c>
      <c r="T333" s="16">
        <f>(L333-F333)*12.4</f>
        <v>162602878.65000001</v>
      </c>
      <c r="U333" s="16">
        <f>(J333-D333)*1</f>
        <v>55911331.375</v>
      </c>
      <c r="V333" s="42">
        <f>MEDIAN(S333:U333)</f>
        <v>55911331.375</v>
      </c>
      <c r="W333" s="16">
        <f>LOG(R333,2)</f>
        <v>26.802230364716152</v>
      </c>
      <c r="X333" s="16">
        <f>LOG(V333,2)</f>
        <v>25.736637363413035</v>
      </c>
      <c r="Y333" s="3">
        <f>V333/R333</f>
        <v>0.4777762346340319</v>
      </c>
      <c r="Z333" s="3">
        <f>LOG(Y333,2)</f>
        <v>-1.0655930013031172</v>
      </c>
      <c r="AA333" s="3">
        <f>TTEST(O333:Q333,S333:U333,2,1)</f>
        <v>0.20965829782207912</v>
      </c>
      <c r="AB333" s="3">
        <f>-LOG(AA333)</f>
        <v>0.67848794448375405</v>
      </c>
      <c r="AC333" s="16" t="s">
        <v>112</v>
      </c>
      <c r="AD333" s="16" t="s">
        <v>59</v>
      </c>
      <c r="AE333" s="16" t="s">
        <v>51</v>
      </c>
      <c r="AF333" s="16" t="s">
        <v>123</v>
      </c>
      <c r="AG333" s="15" t="s">
        <v>62</v>
      </c>
    </row>
    <row r="334" spans="1:33" x14ac:dyDescent="0.5">
      <c r="A334" s="16" t="s">
        <v>2295</v>
      </c>
      <c r="B334" s="16" t="s">
        <v>2296</v>
      </c>
      <c r="C334" s="16" t="s">
        <v>2297</v>
      </c>
      <c r="D334" s="16">
        <v>29598133.25</v>
      </c>
      <c r="E334" s="16">
        <v>35599060.75</v>
      </c>
      <c r="F334" s="16">
        <v>34338652.5</v>
      </c>
      <c r="G334" s="16">
        <v>151750943</v>
      </c>
      <c r="H334" s="16">
        <v>120974208</v>
      </c>
      <c r="I334" s="16">
        <v>67103075.5</v>
      </c>
      <c r="J334" s="16">
        <v>53299800</v>
      </c>
      <c r="K334" s="16">
        <v>44469245.25</v>
      </c>
      <c r="L334" s="16">
        <v>30540260.5</v>
      </c>
      <c r="M334" s="16">
        <v>378</v>
      </c>
      <c r="N334" s="16">
        <v>39.6</v>
      </c>
      <c r="O334" s="16">
        <f>(I334-F334)*3.72</f>
        <v>121883653.56</v>
      </c>
      <c r="P334" s="16">
        <f>(G334-D334)*5.89</f>
        <v>719480049.42750001</v>
      </c>
      <c r="Q334" s="16">
        <f>(H334-F334)*1</f>
        <v>86635555.5</v>
      </c>
      <c r="R334" s="17">
        <f>MEDIAN(O334:Q334)</f>
        <v>121883653.56</v>
      </c>
      <c r="S334" s="16">
        <f>(K334-E334)*1.23</f>
        <v>10910326.935000001</v>
      </c>
      <c r="T334" s="16">
        <f>(L334-F334)*12.4</f>
        <v>-47100060.800000004</v>
      </c>
      <c r="U334" s="16">
        <f>(J334-D334)*1</f>
        <v>23701666.75</v>
      </c>
      <c r="V334" s="42">
        <f>MEDIAN(S334:U334)</f>
        <v>10910326.935000001</v>
      </c>
      <c r="W334" s="16">
        <f>LOG(R334,2)</f>
        <v>26.860929410821857</v>
      </c>
      <c r="X334" s="16">
        <f>LOG(V334,2)</f>
        <v>23.37919099781038</v>
      </c>
      <c r="Y334" s="3">
        <f>V334/R334</f>
        <v>8.9514275428485932E-2</v>
      </c>
      <c r="Z334" s="3">
        <f>LOG(Y334,2)</f>
        <v>-3.4817384130114739</v>
      </c>
      <c r="AA334" s="3">
        <f>TTEST(O334:Q334,S334:U334,2,1)</f>
        <v>0.30128137621515239</v>
      </c>
      <c r="AB334" s="3">
        <f>-LOG(AA334)</f>
        <v>0.52102771352071386</v>
      </c>
      <c r="AC334" s="16" t="s">
        <v>1421</v>
      </c>
      <c r="AD334" s="16" t="s">
        <v>311</v>
      </c>
      <c r="AE334" s="16" t="s">
        <v>2298</v>
      </c>
      <c r="AF334" s="16" t="s">
        <v>366</v>
      </c>
      <c r="AG334" s="15" t="s">
        <v>45</v>
      </c>
    </row>
    <row r="335" spans="1:33" x14ac:dyDescent="0.5">
      <c r="A335" s="16" t="s">
        <v>838</v>
      </c>
      <c r="B335" s="16" t="s">
        <v>839</v>
      </c>
      <c r="C335" s="16" t="s">
        <v>840</v>
      </c>
      <c r="D335" s="16">
        <v>171053106.28125</v>
      </c>
      <c r="E335" s="16">
        <v>9261153</v>
      </c>
      <c r="F335" s="16">
        <v>4715858.46875</v>
      </c>
      <c r="G335" s="16">
        <v>48536483.0625</v>
      </c>
      <c r="H335" s="16">
        <v>8214040.5</v>
      </c>
      <c r="I335" s="16">
        <v>422996755.125</v>
      </c>
      <c r="J335" s="16">
        <v>17027750.3125</v>
      </c>
      <c r="K335" s="16">
        <v>116047442</v>
      </c>
      <c r="L335" s="16">
        <v>30840873.75</v>
      </c>
      <c r="M335" s="16">
        <v>154</v>
      </c>
      <c r="N335" s="16">
        <v>16.8</v>
      </c>
      <c r="O335" s="16">
        <f>(I335-F335)*3.72</f>
        <v>1556004935.56125</v>
      </c>
      <c r="P335" s="16">
        <f>(G335-D335)*5.89</f>
        <v>-721622910.75843751</v>
      </c>
      <c r="Q335" s="16">
        <f>(H335-F335)*1</f>
        <v>3498182.03125</v>
      </c>
      <c r="R335" s="17">
        <f>MEDIAN(O335:Q335)</f>
        <v>3498182.03125</v>
      </c>
      <c r="S335" s="16">
        <f>(K335-E335)*1.23</f>
        <v>131347135.47</v>
      </c>
      <c r="T335" s="16">
        <f>(L335-F335)*12.4</f>
        <v>323950189.48750001</v>
      </c>
      <c r="U335" s="16">
        <f>(J335-D335)*1</f>
        <v>-154025355.96875</v>
      </c>
      <c r="V335" s="42">
        <f>MEDIAN(S335:U335)</f>
        <v>131347135.47</v>
      </c>
      <c r="W335" s="16">
        <f>LOG(R335,2)</f>
        <v>21.738173932554243</v>
      </c>
      <c r="X335" s="16">
        <f>LOG(V335,2)</f>
        <v>26.968809496393519</v>
      </c>
      <c r="Y335" s="3">
        <f>V335/R335</f>
        <v>37.547255773612768</v>
      </c>
      <c r="Z335" s="3">
        <f>LOG(Y335,2)</f>
        <v>5.2306355638392752</v>
      </c>
      <c r="AA335" s="3">
        <f>TTEST(O335:Q335,S335:U335,2,1)</f>
        <v>0.82537719336397375</v>
      </c>
      <c r="AB335" s="3">
        <f>-LOG(AA335)</f>
        <v>8.3347535619760174E-2</v>
      </c>
      <c r="AC335" s="16" t="s">
        <v>841</v>
      </c>
      <c r="AD335" s="16" t="s">
        <v>842</v>
      </c>
      <c r="AE335" s="16" t="s">
        <v>687</v>
      </c>
      <c r="AF335" s="16" t="s">
        <v>843</v>
      </c>
      <c r="AG335" s="15" t="s">
        <v>281</v>
      </c>
    </row>
    <row r="336" spans="1:33" x14ac:dyDescent="0.5">
      <c r="A336" s="16" t="s">
        <v>713</v>
      </c>
      <c r="B336" s="16" t="s">
        <v>714</v>
      </c>
      <c r="C336" s="16" t="s">
        <v>715</v>
      </c>
      <c r="D336" s="16">
        <v>21976613.125</v>
      </c>
      <c r="E336" s="16">
        <v>7736317.609375</v>
      </c>
      <c r="F336" s="16">
        <v>10125751.4375</v>
      </c>
      <c r="G336" s="16">
        <v>62083582</v>
      </c>
      <c r="H336" s="16">
        <v>48635597.75</v>
      </c>
      <c r="I336" s="16">
        <v>76434904.5</v>
      </c>
      <c r="J336" s="16">
        <v>83023748</v>
      </c>
      <c r="K336" s="16">
        <v>68284728.5</v>
      </c>
      <c r="L336" s="16">
        <v>30994982.875</v>
      </c>
      <c r="M336" s="16">
        <v>362</v>
      </c>
      <c r="N336" s="16">
        <v>40.1</v>
      </c>
      <c r="O336" s="16">
        <f>(I336-F336)*3.72</f>
        <v>246670049.39250001</v>
      </c>
      <c r="P336" s="16">
        <f>(G336-D336)*5.89</f>
        <v>236230046.67374998</v>
      </c>
      <c r="Q336" s="16">
        <f>(H336-F336)*1</f>
        <v>38509846.3125</v>
      </c>
      <c r="R336" s="17">
        <f>MEDIAN(O336:Q336)</f>
        <v>236230046.67374998</v>
      </c>
      <c r="S336" s="16">
        <f>(K336-E336)*1.23</f>
        <v>74474545.395468742</v>
      </c>
      <c r="T336" s="16">
        <f>(L336-F336)*12.4</f>
        <v>258778469.82500002</v>
      </c>
      <c r="U336" s="16">
        <f>(J336-D336)*1</f>
        <v>61047134.875</v>
      </c>
      <c r="V336" s="42">
        <f>MEDIAN(S336:U336)</f>
        <v>74474545.395468742</v>
      </c>
      <c r="W336" s="16">
        <f>LOG(R336,2)</f>
        <v>27.815617235393312</v>
      </c>
      <c r="X336" s="16">
        <f>LOG(V336,2)</f>
        <v>26.150244076272049</v>
      </c>
      <c r="Y336" s="3">
        <f>V336/R336</f>
        <v>0.31526279761660986</v>
      </c>
      <c r="Z336" s="3">
        <f>LOG(Y336,2)</f>
        <v>-1.6653731591212639</v>
      </c>
      <c r="AA336" s="3">
        <f>TTEST(O336:Q336,S336:U336,2,1)</f>
        <v>0.580938159674393</v>
      </c>
      <c r="AB336" s="3">
        <f>-LOG(AA336)</f>
        <v>0.23587009539205506</v>
      </c>
      <c r="AC336" s="16" t="s">
        <v>258</v>
      </c>
      <c r="AD336" s="16" t="s">
        <v>716</v>
      </c>
      <c r="AE336" s="16" t="s">
        <v>319</v>
      </c>
      <c r="AF336" s="16" t="s">
        <v>44</v>
      </c>
      <c r="AG336" s="15" t="s">
        <v>54</v>
      </c>
    </row>
    <row r="337" spans="1:33" x14ac:dyDescent="0.5">
      <c r="A337" s="16" t="s">
        <v>2128</v>
      </c>
      <c r="B337" s="16" t="s">
        <v>2129</v>
      </c>
      <c r="C337" s="16" t="s">
        <v>2130</v>
      </c>
      <c r="D337" s="16">
        <v>34537658.59375</v>
      </c>
      <c r="E337" s="16">
        <v>17627359.59375</v>
      </c>
      <c r="F337" s="16">
        <v>7299092.375</v>
      </c>
      <c r="G337" s="16">
        <v>99709495</v>
      </c>
      <c r="H337" s="16">
        <v>60205167.875</v>
      </c>
      <c r="I337" s="16">
        <v>67918727.75</v>
      </c>
      <c r="J337" s="16">
        <v>34459015.8125</v>
      </c>
      <c r="K337" s="16">
        <v>44978152</v>
      </c>
      <c r="L337" s="16">
        <v>31151212.625</v>
      </c>
      <c r="M337" s="16">
        <v>346</v>
      </c>
      <c r="N337" s="16">
        <v>36.9</v>
      </c>
      <c r="O337" s="16">
        <f>(I337-F337)*3.72</f>
        <v>225505043.595</v>
      </c>
      <c r="P337" s="16">
        <f>(G337-D337)*5.89</f>
        <v>383862116.43281245</v>
      </c>
      <c r="Q337" s="16">
        <f>(H337-F337)*1</f>
        <v>52906075.5</v>
      </c>
      <c r="R337" s="17">
        <f>MEDIAN(O337:Q337)</f>
        <v>225505043.595</v>
      </c>
      <c r="S337" s="16">
        <f>(K337-E337)*1.23</f>
        <v>33641474.659687497</v>
      </c>
      <c r="T337" s="16">
        <f>(L337-F337)*12.4</f>
        <v>295766291.10000002</v>
      </c>
      <c r="U337" s="16">
        <f>(J337-D337)*1</f>
        <v>-78642.78125</v>
      </c>
      <c r="V337" s="42">
        <f>MEDIAN(S337:U337)</f>
        <v>33641474.659687497</v>
      </c>
      <c r="W337" s="16">
        <f>LOG(R337,2)</f>
        <v>27.748584459932651</v>
      </c>
      <c r="X337" s="16">
        <f>LOG(V337,2)</f>
        <v>25.003737611112228</v>
      </c>
      <c r="Y337" s="3">
        <f>V337/R337</f>
        <v>0.14918280373412193</v>
      </c>
      <c r="Z337" s="3">
        <f>LOG(Y337,2)</f>
        <v>-2.744846848820425</v>
      </c>
      <c r="AA337" s="3">
        <f>TTEST(O337:Q337,S337:U337,2,1)</f>
        <v>0.11689220902443342</v>
      </c>
      <c r="AB337" s="3">
        <f>-LOG(AA337)</f>
        <v>0.93221443400885295</v>
      </c>
      <c r="AC337" s="16" t="s">
        <v>41</v>
      </c>
      <c r="AD337" s="16" t="s">
        <v>311</v>
      </c>
      <c r="AE337" s="16" t="s">
        <v>44</v>
      </c>
      <c r="AF337" s="16" t="s">
        <v>44</v>
      </c>
      <c r="AG337" s="15" t="s">
        <v>45</v>
      </c>
    </row>
    <row r="338" spans="1:33" x14ac:dyDescent="0.5">
      <c r="A338" s="16" t="s">
        <v>1745</v>
      </c>
      <c r="B338" s="16" t="s">
        <v>1746</v>
      </c>
      <c r="C338" s="16" t="s">
        <v>1747</v>
      </c>
      <c r="D338" s="16">
        <v>30543715</v>
      </c>
      <c r="E338" s="16">
        <v>33991039.5</v>
      </c>
      <c r="F338" s="16">
        <v>36055367.5</v>
      </c>
      <c r="G338" s="16">
        <v>47316923.25</v>
      </c>
      <c r="H338" s="16">
        <v>53192512.5</v>
      </c>
      <c r="I338" s="16">
        <v>69795931</v>
      </c>
      <c r="J338" s="16">
        <v>53251900</v>
      </c>
      <c r="K338" s="16">
        <v>54795149.5</v>
      </c>
      <c r="L338" s="16">
        <v>31680091</v>
      </c>
      <c r="M338" s="16">
        <v>1657</v>
      </c>
      <c r="N338" s="16">
        <v>189.1</v>
      </c>
      <c r="O338" s="16">
        <f>(I338-F338)*3.72</f>
        <v>125514896.22000001</v>
      </c>
      <c r="P338" s="16">
        <f>(G338-D338)*5.89</f>
        <v>98794196.592500001</v>
      </c>
      <c r="Q338" s="16">
        <f>(H338-F338)*1</f>
        <v>17137145</v>
      </c>
      <c r="R338" s="17">
        <f>MEDIAN(O338:Q338)</f>
        <v>98794196.592500001</v>
      </c>
      <c r="S338" s="16">
        <f>(K338-E338)*1.23</f>
        <v>25589055.300000001</v>
      </c>
      <c r="T338" s="16">
        <f>(L338-F338)*12.4</f>
        <v>-54253428.600000001</v>
      </c>
      <c r="U338" s="16">
        <f>(J338-D338)*1</f>
        <v>22708185</v>
      </c>
      <c r="V338" s="42">
        <f>MEDIAN(S338:U338)</f>
        <v>22708185</v>
      </c>
      <c r="W338" s="16">
        <f>LOG(R338,2)</f>
        <v>26.557922961151782</v>
      </c>
      <c r="X338" s="16">
        <f>LOG(V338,2)</f>
        <v>24.436709064393693</v>
      </c>
      <c r="Y338" s="3">
        <f>V338/R338</f>
        <v>0.22985343049719076</v>
      </c>
      <c r="Z338" s="3">
        <f>LOG(Y338,2)</f>
        <v>-2.1212138967580869</v>
      </c>
      <c r="AA338" s="3">
        <f>TTEST(O338:Q338,S338:U338,2,1)</f>
        <v>0.21889110452558325</v>
      </c>
      <c r="AB338" s="3">
        <f>-LOG(AA338)</f>
        <v>0.65977188728520264</v>
      </c>
      <c r="AC338" s="16" t="s">
        <v>1748</v>
      </c>
      <c r="AD338" s="16" t="s">
        <v>395</v>
      </c>
      <c r="AE338" s="16" t="s">
        <v>189</v>
      </c>
      <c r="AF338" s="16" t="s">
        <v>1749</v>
      </c>
      <c r="AG338" s="15" t="s">
        <v>82</v>
      </c>
    </row>
    <row r="339" spans="1:33" x14ac:dyDescent="0.5">
      <c r="A339" s="16" t="s">
        <v>1997</v>
      </c>
      <c r="B339" s="16" t="s">
        <v>1998</v>
      </c>
      <c r="C339" s="16" t="s">
        <v>1999</v>
      </c>
      <c r="D339" s="16">
        <v>24749490.9375</v>
      </c>
      <c r="E339" s="16">
        <v>6811976</v>
      </c>
      <c r="F339" s="16">
        <v>11537171.9375</v>
      </c>
      <c r="G339" s="16">
        <v>82591442.375</v>
      </c>
      <c r="H339" s="16">
        <v>34937841.3125</v>
      </c>
      <c r="I339" s="16">
        <v>87850488</v>
      </c>
      <c r="J339" s="16">
        <v>75332509.75</v>
      </c>
      <c r="K339" s="16">
        <v>33639759.5</v>
      </c>
      <c r="L339" s="16">
        <v>32409131.9375</v>
      </c>
      <c r="M339" s="16">
        <v>261</v>
      </c>
      <c r="N339" s="16">
        <v>26.9</v>
      </c>
      <c r="O339" s="16">
        <f>(I339-F339)*3.72</f>
        <v>283885535.7525</v>
      </c>
      <c r="P339" s="16">
        <f>(G339-D339)*5.89</f>
        <v>340689093.96687496</v>
      </c>
      <c r="Q339" s="16">
        <f>(H339-F339)*1</f>
        <v>23400669.375</v>
      </c>
      <c r="R339" s="17">
        <f>MEDIAN(O339:Q339)</f>
        <v>283885535.7525</v>
      </c>
      <c r="S339" s="16">
        <f>(K339-E339)*1.23</f>
        <v>32998173.704999998</v>
      </c>
      <c r="T339" s="16">
        <f>(L339-F339)*12.4</f>
        <v>258812304</v>
      </c>
      <c r="U339" s="16">
        <f>(J339-D339)*1</f>
        <v>50583018.8125</v>
      </c>
      <c r="V339" s="42">
        <f>MEDIAN(S339:U339)</f>
        <v>50583018.8125</v>
      </c>
      <c r="W339" s="16">
        <f>LOG(R339,2)</f>
        <v>28.080734103301257</v>
      </c>
      <c r="X339" s="16">
        <f>LOG(V339,2)</f>
        <v>25.59214980433368</v>
      </c>
      <c r="Y339" s="3">
        <f>V339/R339</f>
        <v>0.17818103581226416</v>
      </c>
      <c r="Z339" s="3">
        <f>LOG(Y339,2)</f>
        <v>-2.4885842989675746</v>
      </c>
      <c r="AA339" s="3">
        <f>TTEST(O339:Q339,S339:U339,2,1)</f>
        <v>0.3350022924925451</v>
      </c>
      <c r="AB339" s="3">
        <f>-LOG(AA339)</f>
        <v>0.47495222098269052</v>
      </c>
      <c r="AC339" s="16" t="s">
        <v>2000</v>
      </c>
      <c r="AD339" s="16" t="s">
        <v>1516</v>
      </c>
      <c r="AE339" s="16" t="s">
        <v>60</v>
      </c>
      <c r="AF339" s="16" t="s">
        <v>2001</v>
      </c>
      <c r="AG339" s="15" t="s">
        <v>242</v>
      </c>
    </row>
    <row r="340" spans="1:33" x14ac:dyDescent="0.5">
      <c r="A340" s="16" t="s">
        <v>2229</v>
      </c>
      <c r="B340" s="16" t="s">
        <v>2230</v>
      </c>
      <c r="C340" s="16" t="s">
        <v>2231</v>
      </c>
      <c r="D340" s="16">
        <v>16137488.21875</v>
      </c>
      <c r="E340" s="16">
        <v>23061115.5625</v>
      </c>
      <c r="F340" s="16">
        <v>14113768.8125</v>
      </c>
      <c r="G340" s="16">
        <v>125602223.625</v>
      </c>
      <c r="H340" s="16">
        <v>92077756.25</v>
      </c>
      <c r="I340" s="16">
        <v>182968651.5</v>
      </c>
      <c r="J340" s="16">
        <v>51923620.875</v>
      </c>
      <c r="K340" s="16">
        <v>83306431</v>
      </c>
      <c r="L340" s="16">
        <v>33242969.625</v>
      </c>
      <c r="M340" s="16">
        <v>1445</v>
      </c>
      <c r="N340" s="16">
        <v>161.6</v>
      </c>
      <c r="O340" s="16">
        <f>(I340-F340)*3.72</f>
        <v>628140163.59750009</v>
      </c>
      <c r="P340" s="16">
        <f>(G340-D340)*5.89</f>
        <v>644747291.54281247</v>
      </c>
      <c r="Q340" s="16">
        <f>(H340-F340)*1</f>
        <v>77963987.4375</v>
      </c>
      <c r="R340" s="17">
        <f>MEDIAN(O340:Q340)</f>
        <v>628140163.59750009</v>
      </c>
      <c r="S340" s="16">
        <f>(K340-E340)*1.23</f>
        <v>74101737.988124996</v>
      </c>
      <c r="T340" s="16">
        <f>(L340-F340)*12.4</f>
        <v>237202090.07500002</v>
      </c>
      <c r="U340" s="16">
        <f>(J340-D340)*1</f>
        <v>35786132.65625</v>
      </c>
      <c r="V340" s="42">
        <f>MEDIAN(S340:U340)</f>
        <v>74101737.988124996</v>
      </c>
      <c r="W340" s="16">
        <f>LOG(R340,2)</f>
        <v>29.226511278031637</v>
      </c>
      <c r="X340" s="16">
        <f>LOG(V340,2)</f>
        <v>26.14300404422503</v>
      </c>
      <c r="Y340" s="3">
        <f>V340/R340</f>
        <v>0.11797006827859513</v>
      </c>
      <c r="Z340" s="3">
        <f>LOG(Y340,2)</f>
        <v>-3.0835072338066043</v>
      </c>
      <c r="AA340" s="3">
        <f>TTEST(O340:Q340,S340:U340,2,1)</f>
        <v>0.15899121731766885</v>
      </c>
      <c r="AB340" s="3">
        <f>-LOG(AA340)</f>
        <v>0.79862686546458639</v>
      </c>
      <c r="AC340" s="16" t="s">
        <v>409</v>
      </c>
      <c r="AD340" s="16" t="s">
        <v>2232</v>
      </c>
      <c r="AE340" s="16" t="s">
        <v>396</v>
      </c>
      <c r="AF340" s="16" t="s">
        <v>2233</v>
      </c>
      <c r="AG340" s="15" t="s">
        <v>82</v>
      </c>
    </row>
    <row r="341" spans="1:33" x14ac:dyDescent="0.5">
      <c r="A341" s="16" t="s">
        <v>1907</v>
      </c>
      <c r="B341" s="16" t="s">
        <v>1908</v>
      </c>
      <c r="C341" s="16" t="s">
        <v>1909</v>
      </c>
      <c r="D341" s="16">
        <v>20781262.25</v>
      </c>
      <c r="E341" s="16">
        <v>7722150.5</v>
      </c>
      <c r="F341" s="16">
        <v>8243765.75</v>
      </c>
      <c r="G341" s="16">
        <v>72587548.5</v>
      </c>
      <c r="H341" s="16">
        <v>40496994.5</v>
      </c>
      <c r="I341" s="16">
        <v>72021483.5</v>
      </c>
      <c r="J341" s="16">
        <v>58674792.40625</v>
      </c>
      <c r="K341" s="16">
        <v>46268010.5</v>
      </c>
      <c r="L341" s="16">
        <v>34309683.75</v>
      </c>
      <c r="M341" s="16">
        <v>803</v>
      </c>
      <c r="N341" s="16">
        <v>92.4</v>
      </c>
      <c r="O341" s="16">
        <f>(I341-F341)*3.72</f>
        <v>237253110.03</v>
      </c>
      <c r="P341" s="16">
        <f>(G341-D341)*5.89</f>
        <v>305139026.01249999</v>
      </c>
      <c r="Q341" s="16">
        <f>(H341-F341)*1</f>
        <v>32253228.75</v>
      </c>
      <c r="R341" s="17">
        <f>MEDIAN(O341:Q341)</f>
        <v>237253110.03</v>
      </c>
      <c r="S341" s="16">
        <f>(K341-E341)*1.23</f>
        <v>47411407.799999997</v>
      </c>
      <c r="T341" s="16">
        <f>(L341-F341)*12.4</f>
        <v>323217383.19999999</v>
      </c>
      <c r="U341" s="16">
        <f>(J341-D341)*1</f>
        <v>37893530.15625</v>
      </c>
      <c r="V341" s="42">
        <f>MEDIAN(S341:U341)</f>
        <v>47411407.799999997</v>
      </c>
      <c r="W341" s="16">
        <f>LOG(R341,2)</f>
        <v>27.821851758022632</v>
      </c>
      <c r="X341" s="16">
        <f>LOG(V341,2)</f>
        <v>25.498730896253367</v>
      </c>
      <c r="Y341" s="3">
        <f>V341/R341</f>
        <v>0.1998347157346218</v>
      </c>
      <c r="Z341" s="3">
        <f>LOG(Y341,2)</f>
        <v>-2.3231208617692611</v>
      </c>
      <c r="AA341" s="3">
        <f>TTEST(O341:Q341,S341:U341,2,1)</f>
        <v>0.49727852473000778</v>
      </c>
      <c r="AB341" s="3">
        <f>-LOG(AA341)</f>
        <v>0.30340029562930593</v>
      </c>
      <c r="AC341" s="16" t="s">
        <v>1910</v>
      </c>
      <c r="AD341" s="16" t="s">
        <v>1911</v>
      </c>
      <c r="AE341" s="16" t="s">
        <v>433</v>
      </c>
      <c r="AF341" s="16" t="s">
        <v>1912</v>
      </c>
      <c r="AG341" s="15" t="s">
        <v>342</v>
      </c>
    </row>
    <row r="342" spans="1:33" x14ac:dyDescent="0.5">
      <c r="A342" s="16" t="s">
        <v>2889</v>
      </c>
      <c r="B342" s="16" t="s">
        <v>2890</v>
      </c>
      <c r="C342" s="16" t="s">
        <v>2891</v>
      </c>
      <c r="D342" s="16">
        <v>64835578</v>
      </c>
      <c r="E342" s="16">
        <v>17654662.5</v>
      </c>
      <c r="F342" s="16">
        <v>29417655.125</v>
      </c>
      <c r="G342" s="16">
        <v>31416570.5</v>
      </c>
      <c r="H342" s="16">
        <v>48322538</v>
      </c>
      <c r="I342" s="16">
        <v>130022975</v>
      </c>
      <c r="J342" s="16">
        <v>91293503.5625</v>
      </c>
      <c r="K342" s="16">
        <v>140518376</v>
      </c>
      <c r="L342" s="16">
        <v>34522111.25</v>
      </c>
      <c r="M342" s="16">
        <v>105</v>
      </c>
      <c r="N342" s="16">
        <v>11.7</v>
      </c>
      <c r="O342" s="16">
        <f>(I342-F342)*3.72</f>
        <v>374251789.935</v>
      </c>
      <c r="P342" s="16">
        <f>(G342-D342)*5.89</f>
        <v>-196837954.17499998</v>
      </c>
      <c r="Q342" s="16">
        <f>(H342-F342)*1</f>
        <v>18904882.875</v>
      </c>
      <c r="R342" s="17">
        <f>MEDIAN(O342:Q342)</f>
        <v>18904882.875</v>
      </c>
      <c r="S342" s="16">
        <f>(K342-E342)*1.23</f>
        <v>151122367.60499999</v>
      </c>
      <c r="T342" s="16">
        <f>(L342-F342)*12.4</f>
        <v>63295255.950000003</v>
      </c>
      <c r="U342" s="16">
        <f>(J342-D342)*1</f>
        <v>26457925.5625</v>
      </c>
      <c r="V342" s="42">
        <f>MEDIAN(S342:U342)</f>
        <v>63295255.950000003</v>
      </c>
      <c r="W342" s="16">
        <f>LOG(R342,2)</f>
        <v>24.172255575362652</v>
      </c>
      <c r="X342" s="16">
        <f>LOG(V342,2)</f>
        <v>25.915594036315497</v>
      </c>
      <c r="Y342" s="3">
        <f>V342/R342</f>
        <v>3.3480903514986733</v>
      </c>
      <c r="Z342" s="3">
        <f>LOG(Y342,2)</f>
        <v>1.7433384609528477</v>
      </c>
      <c r="AA342" s="3">
        <f>TTEST(O342:Q342,S342:U342,2,1)</f>
        <v>0.92495693424103775</v>
      </c>
      <c r="AB342" s="3">
        <f>-LOG(AA342)</f>
        <v>3.3878487430565374E-2</v>
      </c>
      <c r="AC342" s="16" t="s">
        <v>649</v>
      </c>
      <c r="AD342" s="16" t="s">
        <v>467</v>
      </c>
      <c r="AE342" s="16" t="s">
        <v>51</v>
      </c>
      <c r="AF342" s="16" t="s">
        <v>2892</v>
      </c>
      <c r="AG342" s="15" t="s">
        <v>45</v>
      </c>
    </row>
    <row r="343" spans="1:33" x14ac:dyDescent="0.5">
      <c r="A343" s="16" t="s">
        <v>2864</v>
      </c>
      <c r="B343" s="16" t="s">
        <v>2865</v>
      </c>
      <c r="C343" s="16" t="s">
        <v>2866</v>
      </c>
      <c r="D343" s="16">
        <v>734908.9375</v>
      </c>
      <c r="E343" s="16">
        <v>17166997.5</v>
      </c>
      <c r="F343" s="16">
        <v>20930271.25</v>
      </c>
      <c r="G343" s="16">
        <v>83385712</v>
      </c>
      <c r="H343" s="16">
        <v>45919279</v>
      </c>
      <c r="I343" s="16">
        <v>732949.0625</v>
      </c>
      <c r="J343" s="16">
        <v>54816685</v>
      </c>
      <c r="K343" s="16" t="s">
        <v>3040</v>
      </c>
      <c r="L343" s="16">
        <v>34796441.5</v>
      </c>
      <c r="M343" s="16">
        <v>432</v>
      </c>
      <c r="N343" s="16">
        <v>48.5</v>
      </c>
      <c r="O343" s="16">
        <f>(I343-F343)*3.72</f>
        <v>-75134038.537500009</v>
      </c>
      <c r="P343" s="16">
        <f>(G343-D343)*5.89</f>
        <v>486813230.03812498</v>
      </c>
      <c r="Q343" s="16">
        <f>(H343-F343)*1</f>
        <v>24989007.75</v>
      </c>
      <c r="R343" s="17">
        <f>MEDIAN(O343:Q343)</f>
        <v>24989007.75</v>
      </c>
      <c r="S343" s="16" t="e">
        <f>(K343-E343)*1.23</f>
        <v>#VALUE!</v>
      </c>
      <c r="T343" s="16">
        <f>(L343-F343)*12.4</f>
        <v>171940511.09999999</v>
      </c>
      <c r="U343" s="16">
        <f>(J343-D343)*1</f>
        <v>54081776.0625</v>
      </c>
      <c r="V343" s="42" t="e">
        <f>MEDIAN(S343:U343)</f>
        <v>#VALUE!</v>
      </c>
      <c r="W343" s="16">
        <f>LOG(R343,2)</f>
        <v>24.574790281019311</v>
      </c>
      <c r="X343" s="16" t="e">
        <f>LOG(V343,2)</f>
        <v>#VALUE!</v>
      </c>
      <c r="Y343" s="3" t="e">
        <f>V343/R343</f>
        <v>#VALUE!</v>
      </c>
      <c r="Z343" s="3" t="e">
        <f>LOG(Y343,2)</f>
        <v>#VALUE!</v>
      </c>
      <c r="AA343" s="3" t="e">
        <f>TTEST(O343:Q343,S343:U343,2,1)</f>
        <v>#VALUE!</v>
      </c>
      <c r="AB343" s="3" t="e">
        <f>-LOG(AA343)</f>
        <v>#VALUE!</v>
      </c>
      <c r="AC343" s="16" t="s">
        <v>2867</v>
      </c>
      <c r="AD343" s="16" t="s">
        <v>311</v>
      </c>
      <c r="AE343" s="16" t="s">
        <v>51</v>
      </c>
      <c r="AF343" s="16" t="s">
        <v>44</v>
      </c>
      <c r="AG343" s="15" t="s">
        <v>82</v>
      </c>
    </row>
    <row r="344" spans="1:33" x14ac:dyDescent="0.5">
      <c r="A344" s="16" t="s">
        <v>1947</v>
      </c>
      <c r="B344" s="16" t="s">
        <v>1948</v>
      </c>
      <c r="C344" s="16" t="s">
        <v>1949</v>
      </c>
      <c r="D344" s="16">
        <v>27879224.4375</v>
      </c>
      <c r="E344" s="16">
        <v>5915039.625</v>
      </c>
      <c r="F344" s="16">
        <v>15817527.78125</v>
      </c>
      <c r="G344" s="16">
        <v>25597849</v>
      </c>
      <c r="H344" s="16">
        <v>26772592.75</v>
      </c>
      <c r="I344" s="16">
        <v>51937457.296875</v>
      </c>
      <c r="J344" s="16">
        <v>59198719.34375</v>
      </c>
      <c r="K344" s="16">
        <v>30006789.5</v>
      </c>
      <c r="L344" s="16">
        <v>36353522.75</v>
      </c>
      <c r="M344" s="16">
        <v>140</v>
      </c>
      <c r="N344" s="16">
        <v>15</v>
      </c>
      <c r="O344" s="16">
        <f>(I344-F344)*3.72</f>
        <v>134366137.798125</v>
      </c>
      <c r="P344" s="16">
        <f>(G344-D344)*5.89</f>
        <v>-13437301.326874999</v>
      </c>
      <c r="Q344" s="16">
        <f>(H344-F344)*1</f>
        <v>10955064.96875</v>
      </c>
      <c r="R344" s="17">
        <f>MEDIAN(O344:Q344)</f>
        <v>10955064.96875</v>
      </c>
      <c r="S344" s="16">
        <f>(K344-E344)*1.23</f>
        <v>29632852.346250001</v>
      </c>
      <c r="T344" s="16">
        <f>(L344-F344)*12.4</f>
        <v>254646337.61250001</v>
      </c>
      <c r="U344" s="16">
        <f>(J344-D344)*1</f>
        <v>31319494.90625</v>
      </c>
      <c r="V344" s="42">
        <f>MEDIAN(S344:U344)</f>
        <v>31319494.90625</v>
      </c>
      <c r="W344" s="16">
        <f>LOG(R344,2)</f>
        <v>23.385094704433378</v>
      </c>
      <c r="X344" s="16">
        <f>LOG(V344,2)</f>
        <v>24.900557610489145</v>
      </c>
      <c r="Y344" s="3">
        <f>V344/R344</f>
        <v>2.8589054465300565</v>
      </c>
      <c r="Z344" s="3">
        <f>LOG(Y344,2)</f>
        <v>1.5154629060557698</v>
      </c>
      <c r="AA344" s="3">
        <f>TTEST(O344:Q344,S344:U344,2,1)</f>
        <v>0.63239233972900233</v>
      </c>
      <c r="AB344" s="3">
        <f>-LOG(AA344)</f>
        <v>0.19901339938747753</v>
      </c>
      <c r="AC344" s="16" t="s">
        <v>741</v>
      </c>
      <c r="AD344" s="16" t="s">
        <v>380</v>
      </c>
      <c r="AE344" s="16" t="s">
        <v>80</v>
      </c>
      <c r="AF344" s="16" t="s">
        <v>1950</v>
      </c>
      <c r="AG344" s="15" t="s">
        <v>485</v>
      </c>
    </row>
    <row r="345" spans="1:33" x14ac:dyDescent="0.5">
      <c r="A345" s="16" t="s">
        <v>2897</v>
      </c>
      <c r="B345" s="16" t="s">
        <v>2898</v>
      </c>
      <c r="C345" s="16" t="s">
        <v>2899</v>
      </c>
      <c r="D345" s="16">
        <v>75788709</v>
      </c>
      <c r="E345" s="16">
        <v>81681370</v>
      </c>
      <c r="F345" s="16">
        <v>57912639.5</v>
      </c>
      <c r="G345" s="16">
        <v>116054125</v>
      </c>
      <c r="H345" s="16">
        <v>80126596</v>
      </c>
      <c r="I345" s="16">
        <v>153088974</v>
      </c>
      <c r="J345" s="16">
        <v>61563156</v>
      </c>
      <c r="K345" s="16">
        <v>96834743</v>
      </c>
      <c r="L345" s="16">
        <v>36926632.5</v>
      </c>
      <c r="M345" s="16">
        <v>1098</v>
      </c>
      <c r="N345" s="16">
        <v>124.8</v>
      </c>
      <c r="O345" s="16">
        <f>(I345-F345)*3.72</f>
        <v>354055964.34000003</v>
      </c>
      <c r="P345" s="16">
        <f>(G345-D345)*5.89</f>
        <v>237163300.23999998</v>
      </c>
      <c r="Q345" s="16">
        <f>(H345-F345)*1</f>
        <v>22213956.5</v>
      </c>
      <c r="R345" s="17">
        <f>MEDIAN(O345:Q345)</f>
        <v>237163300.23999998</v>
      </c>
      <c r="S345" s="16">
        <f>(K345-E345)*1.23</f>
        <v>18638648.789999999</v>
      </c>
      <c r="T345" s="16">
        <f>(L345-F345)*12.4</f>
        <v>-260226486.80000001</v>
      </c>
      <c r="U345" s="16">
        <f>(J345-D345)*1</f>
        <v>-14225553</v>
      </c>
      <c r="V345" s="42">
        <f>25000</f>
        <v>25000</v>
      </c>
      <c r="W345" s="16">
        <f>LOG(R345,2)</f>
        <v>27.821305536865861</v>
      </c>
      <c r="X345" s="16">
        <f>LOG(V345,2)</f>
        <v>14.609640474436812</v>
      </c>
      <c r="Y345" s="3">
        <f>V345/R345</f>
        <v>1.054125995662102E-4</v>
      </c>
      <c r="Z345" s="3">
        <f>LOG(Y345,2)</f>
        <v>-13.211665062429049</v>
      </c>
      <c r="AA345" s="3">
        <f>TTEST(O345:Q345,S345:U345,2,1)</f>
        <v>0.16499140380483313</v>
      </c>
      <c r="AB345" s="3">
        <f>-LOG(AA345)</f>
        <v>0.7825386823156586</v>
      </c>
      <c r="AC345" s="16" t="s">
        <v>97</v>
      </c>
      <c r="AD345" s="16" t="s">
        <v>389</v>
      </c>
      <c r="AE345" s="16" t="s">
        <v>80</v>
      </c>
      <c r="AF345" s="16" t="s">
        <v>44</v>
      </c>
      <c r="AG345" s="15" t="s">
        <v>485</v>
      </c>
    </row>
    <row r="346" spans="1:33" x14ac:dyDescent="0.5">
      <c r="A346" s="16" t="s">
        <v>1399</v>
      </c>
      <c r="B346" s="16" t="s">
        <v>1400</v>
      </c>
      <c r="C346" s="16" t="s">
        <v>1401</v>
      </c>
      <c r="D346" s="16">
        <v>37895728</v>
      </c>
      <c r="E346" s="16">
        <v>13763440.0625</v>
      </c>
      <c r="F346" s="16">
        <v>32797327.375</v>
      </c>
      <c r="G346" s="16">
        <v>124798482.84375</v>
      </c>
      <c r="H346" s="16">
        <v>91364160.5</v>
      </c>
      <c r="I346" s="16">
        <v>81690997.5625</v>
      </c>
      <c r="J346" s="16">
        <v>106775476</v>
      </c>
      <c r="K346" s="16">
        <v>59935803.75</v>
      </c>
      <c r="L346" s="16">
        <v>37258871.1875</v>
      </c>
      <c r="M346" s="16">
        <v>471</v>
      </c>
      <c r="N346" s="16">
        <v>54.2</v>
      </c>
      <c r="O346" s="16">
        <f>(I346-F346)*3.72</f>
        <v>181884453.0975</v>
      </c>
      <c r="P346" s="16">
        <f>(G346-D346)*5.89</f>
        <v>511857226.02968746</v>
      </c>
      <c r="Q346" s="16">
        <f>(H346-F346)*1</f>
        <v>58566833.125</v>
      </c>
      <c r="R346" s="17">
        <f>MEDIAN(O346:Q346)</f>
        <v>181884453.0975</v>
      </c>
      <c r="S346" s="16">
        <f>(K346-E346)*1.23</f>
        <v>56792007.335625</v>
      </c>
      <c r="T346" s="16">
        <f>(L346-F346)*12.4</f>
        <v>55323143.274999999</v>
      </c>
      <c r="U346" s="16">
        <f>(J346-D346)*1</f>
        <v>68879748</v>
      </c>
      <c r="V346" s="42">
        <f>MEDIAN(S346:U346)</f>
        <v>56792007.335625</v>
      </c>
      <c r="W346" s="16">
        <f>LOG(R346,2)</f>
        <v>27.43844699039116</v>
      </c>
      <c r="X346" s="16">
        <f>LOG(V346,2)</f>
        <v>25.75918456949379</v>
      </c>
      <c r="Y346" s="3">
        <f>V346/R346</f>
        <v>0.31224223053952493</v>
      </c>
      <c r="Z346" s="3">
        <f>LOG(Y346,2)</f>
        <v>-1.6792624208973701</v>
      </c>
      <c r="AA346" s="3">
        <f>TTEST(O346:Q346,S346:U346,2,1)</f>
        <v>0.30334525329182505</v>
      </c>
      <c r="AB346" s="3">
        <f>-LOG(AA346)</f>
        <v>0.51806279645191355</v>
      </c>
      <c r="AC346" s="16" t="s">
        <v>1318</v>
      </c>
      <c r="AD346" s="16" t="s">
        <v>311</v>
      </c>
      <c r="AE346" s="16" t="s">
        <v>60</v>
      </c>
      <c r="AF346" s="16" t="s">
        <v>44</v>
      </c>
      <c r="AG346" s="15" t="s">
        <v>45</v>
      </c>
    </row>
    <row r="347" spans="1:33" x14ac:dyDescent="0.5">
      <c r="A347" s="16" t="s">
        <v>1702</v>
      </c>
      <c r="B347" s="16" t="s">
        <v>1703</v>
      </c>
      <c r="C347" s="16" t="s">
        <v>1704</v>
      </c>
      <c r="D347" s="16">
        <v>27535713.5</v>
      </c>
      <c r="E347" s="16">
        <v>13766978.75</v>
      </c>
      <c r="F347" s="16">
        <v>11855049.25</v>
      </c>
      <c r="G347" s="16">
        <v>81158507.5</v>
      </c>
      <c r="H347" s="16">
        <v>72012530.875</v>
      </c>
      <c r="I347" s="16">
        <v>63101507.5</v>
      </c>
      <c r="J347" s="16">
        <v>73485308.875</v>
      </c>
      <c r="K347" s="16">
        <v>50107629.1875</v>
      </c>
      <c r="L347" s="16">
        <v>37309777</v>
      </c>
      <c r="M347" s="16">
        <v>317</v>
      </c>
      <c r="N347" s="16">
        <v>35.1</v>
      </c>
      <c r="O347" s="16">
        <f>(I347-F347)*3.72</f>
        <v>190636824.69</v>
      </c>
      <c r="P347" s="16">
        <f>(G347-D347)*5.89</f>
        <v>315838256.65999997</v>
      </c>
      <c r="Q347" s="16">
        <f>(H347-F347)*1</f>
        <v>60157481.625</v>
      </c>
      <c r="R347" s="17">
        <f>MEDIAN(O347:Q347)</f>
        <v>190636824.69</v>
      </c>
      <c r="S347" s="16">
        <f>(K347-E347)*1.23</f>
        <v>44699000.038125001</v>
      </c>
      <c r="T347" s="16">
        <f>(L347-F347)*12.4</f>
        <v>315638624.10000002</v>
      </c>
      <c r="U347" s="16">
        <f>(J347-D347)*1</f>
        <v>45949595.375</v>
      </c>
      <c r="V347" s="42">
        <f>MEDIAN(S347:U347)</f>
        <v>45949595.375</v>
      </c>
      <c r="W347" s="16">
        <f>LOG(R347,2)</f>
        <v>27.506251585934113</v>
      </c>
      <c r="X347" s="16">
        <f>LOG(V347,2)</f>
        <v>25.45354882163333</v>
      </c>
      <c r="Y347" s="3">
        <f>V347/R347</f>
        <v>0.24103210620361493</v>
      </c>
      <c r="Z347" s="3">
        <f>LOG(Y347,2)</f>
        <v>-2.0527027643007805</v>
      </c>
      <c r="AA347" s="3">
        <f>TTEST(O347:Q347,S347:U347,2,1)</f>
        <v>0.36863719338202161</v>
      </c>
      <c r="AB347" s="3">
        <f>-LOG(AA347)</f>
        <v>0.43340084907982801</v>
      </c>
      <c r="AC347" s="16" t="s">
        <v>1705</v>
      </c>
      <c r="AD347" s="16" t="s">
        <v>1706</v>
      </c>
      <c r="AE347" s="16" t="s">
        <v>1707</v>
      </c>
      <c r="AF347" s="16" t="s">
        <v>1708</v>
      </c>
      <c r="AG347" s="15" t="s">
        <v>158</v>
      </c>
    </row>
    <row r="348" spans="1:33" x14ac:dyDescent="0.5">
      <c r="A348" s="16" t="s">
        <v>2087</v>
      </c>
      <c r="B348" s="16" t="s">
        <v>2088</v>
      </c>
      <c r="C348" s="16" t="s">
        <v>2089</v>
      </c>
      <c r="D348" s="16">
        <v>43793559.625</v>
      </c>
      <c r="E348" s="16">
        <v>28836758</v>
      </c>
      <c r="F348" s="16">
        <v>25596601.875</v>
      </c>
      <c r="G348" s="16">
        <v>99391286.625</v>
      </c>
      <c r="H348" s="16">
        <v>51346530.25</v>
      </c>
      <c r="I348" s="16">
        <v>79117854.25</v>
      </c>
      <c r="J348" s="16">
        <v>42942966.6875</v>
      </c>
      <c r="K348" s="16">
        <v>55155625.375</v>
      </c>
      <c r="L348" s="16">
        <v>37334677</v>
      </c>
      <c r="M348" s="16">
        <v>669</v>
      </c>
      <c r="N348" s="16">
        <v>69.400000000000006</v>
      </c>
      <c r="O348" s="16">
        <f>(I348-F348)*3.72</f>
        <v>199099058.83500001</v>
      </c>
      <c r="P348" s="16">
        <f>(G348-D348)*5.89</f>
        <v>327470612.02999997</v>
      </c>
      <c r="Q348" s="16">
        <f>(H348-F348)*1</f>
        <v>25749928.375</v>
      </c>
      <c r="R348" s="17">
        <f>MEDIAN(O348:Q348)</f>
        <v>199099058.83500001</v>
      </c>
      <c r="S348" s="16">
        <f>(K348-E348)*1.23</f>
        <v>32372206.87125</v>
      </c>
      <c r="T348" s="16">
        <f>(L348-F348)*12.4</f>
        <v>145552131.55000001</v>
      </c>
      <c r="U348" s="16">
        <f>(J348-D348)*1</f>
        <v>-850592.9375</v>
      </c>
      <c r="V348" s="42">
        <f>MEDIAN(S348:U348)</f>
        <v>32372206.87125</v>
      </c>
      <c r="W348" s="16">
        <f>LOG(R348,2)</f>
        <v>27.568911160381891</v>
      </c>
      <c r="X348" s="16">
        <f>LOG(V348,2)</f>
        <v>24.948252384212797</v>
      </c>
      <c r="Y348" s="3">
        <f>V348/R348</f>
        <v>0.16259347010815314</v>
      </c>
      <c r="Z348" s="3">
        <f>LOG(Y348,2)</f>
        <v>-2.6206587761690896</v>
      </c>
      <c r="AA348" s="3">
        <f>TTEST(O348:Q348,S348:U348,2,1)</f>
        <v>0.12709747615316858</v>
      </c>
      <c r="AB348" s="3">
        <f>-LOG(AA348)</f>
        <v>0.89586307339276483</v>
      </c>
      <c r="AC348" s="16" t="s">
        <v>2090</v>
      </c>
      <c r="AD348" s="16" t="s">
        <v>311</v>
      </c>
      <c r="AE348" s="16" t="s">
        <v>60</v>
      </c>
      <c r="AF348" s="16" t="s">
        <v>2091</v>
      </c>
      <c r="AG348" s="15" t="s">
        <v>45</v>
      </c>
    </row>
    <row r="349" spans="1:33" x14ac:dyDescent="0.5">
      <c r="A349" s="16" t="s">
        <v>367</v>
      </c>
      <c r="B349" s="16" t="s">
        <v>368</v>
      </c>
      <c r="C349" s="16" t="s">
        <v>369</v>
      </c>
      <c r="D349" s="16">
        <v>19260641.5</v>
      </c>
      <c r="E349" s="16">
        <v>9148194.25</v>
      </c>
      <c r="F349" s="16">
        <v>11306816.5</v>
      </c>
      <c r="G349" s="16">
        <v>36860189.25</v>
      </c>
      <c r="H349" s="16">
        <v>46096191.5</v>
      </c>
      <c r="I349" s="16">
        <v>62682394</v>
      </c>
      <c r="J349" s="16">
        <v>71670792.25</v>
      </c>
      <c r="K349" s="16">
        <v>38817566</v>
      </c>
      <c r="L349" s="16">
        <v>37431951</v>
      </c>
      <c r="M349" s="16">
        <v>211</v>
      </c>
      <c r="N349" s="16">
        <v>23.8</v>
      </c>
      <c r="O349" s="16">
        <f>(I349-F349)*3.72</f>
        <v>191117148.30000001</v>
      </c>
      <c r="P349" s="16">
        <f>(G349-D349)*5.89</f>
        <v>103661336.24749999</v>
      </c>
      <c r="Q349" s="16">
        <f>(H349-F349)*1</f>
        <v>34789375</v>
      </c>
      <c r="R349" s="17">
        <f>MEDIAN(O349:Q349)</f>
        <v>103661336.24749999</v>
      </c>
      <c r="S349" s="16">
        <f>(K349-E349)*1.23</f>
        <v>36493327.252499998</v>
      </c>
      <c r="T349" s="16">
        <f>(L349-F349)*12.4</f>
        <v>323951667.80000001</v>
      </c>
      <c r="U349" s="16">
        <f>(J349-D349)*1</f>
        <v>52410150.75</v>
      </c>
      <c r="V349" s="42">
        <f>MEDIAN(S349:U349)</f>
        <v>52410150.75</v>
      </c>
      <c r="W349" s="16">
        <f>LOG(R349,2)</f>
        <v>26.627302655128982</v>
      </c>
      <c r="X349" s="16">
        <f>LOG(V349,2)</f>
        <v>25.643342922890948</v>
      </c>
      <c r="Y349" s="3">
        <f>V349/R349</f>
        <v>0.50559015200099722</v>
      </c>
      <c r="Z349" s="3">
        <f>LOG(Y349,2)</f>
        <v>-0.9839597322380369</v>
      </c>
      <c r="AA349" s="3">
        <f>TTEST(O349:Q349,S349:U349,2,1)</f>
        <v>0.82171656457589304</v>
      </c>
      <c r="AB349" s="3">
        <f>-LOG(AA349)</f>
        <v>8.52779582114854E-2</v>
      </c>
      <c r="AC349" s="16" t="s">
        <v>112</v>
      </c>
      <c r="AD349" s="16" t="s">
        <v>179</v>
      </c>
      <c r="AE349" s="16" t="s">
        <v>80</v>
      </c>
      <c r="AF349" s="16" t="s">
        <v>88</v>
      </c>
      <c r="AG349" s="15" t="s">
        <v>82</v>
      </c>
    </row>
    <row r="350" spans="1:33" x14ac:dyDescent="0.5">
      <c r="A350" s="16" t="s">
        <v>2779</v>
      </c>
      <c r="B350" s="16" t="s">
        <v>2780</v>
      </c>
      <c r="C350" s="16" t="s">
        <v>2781</v>
      </c>
      <c r="D350" s="16">
        <v>18565345.75</v>
      </c>
      <c r="E350" s="16">
        <v>8667438.5625</v>
      </c>
      <c r="F350" s="16">
        <v>4107990.3125</v>
      </c>
      <c r="G350" s="16">
        <v>72293679.53125</v>
      </c>
      <c r="H350" s="16">
        <v>70114410.5</v>
      </c>
      <c r="I350" s="16">
        <v>48227813</v>
      </c>
      <c r="J350" s="16">
        <v>111927008</v>
      </c>
      <c r="K350" s="16">
        <v>41455483.5</v>
      </c>
      <c r="L350" s="16">
        <v>37557868.625</v>
      </c>
      <c r="M350" s="16">
        <v>723</v>
      </c>
      <c r="N350" s="16">
        <v>83.4</v>
      </c>
      <c r="O350" s="16">
        <f>(I350-F350)*3.72</f>
        <v>164125740.39750001</v>
      </c>
      <c r="P350" s="16">
        <f>(G350-D350)*5.89</f>
        <v>316459885.9715625</v>
      </c>
      <c r="Q350" s="16">
        <f>(H350-F350)*1</f>
        <v>66006420.1875</v>
      </c>
      <c r="R350" s="17">
        <f>MEDIAN(O350:Q350)</f>
        <v>164125740.39750001</v>
      </c>
      <c r="S350" s="16">
        <f>(K350-E350)*1.23</f>
        <v>40329295.273125</v>
      </c>
      <c r="T350" s="16">
        <f>(L350-F350)*12.4</f>
        <v>414778491.07499999</v>
      </c>
      <c r="U350" s="16">
        <f>(J350-D350)*1</f>
        <v>93361662.25</v>
      </c>
      <c r="V350" s="42">
        <f>MEDIAN(S350:U350)</f>
        <v>93361662.25</v>
      </c>
      <c r="W350" s="16">
        <f>LOG(R350,2)</f>
        <v>27.290226278460121</v>
      </c>
      <c r="X350" s="16">
        <f>LOG(V350,2)</f>
        <v>26.4763269118301</v>
      </c>
      <c r="Y350" s="3">
        <f>V350/R350</f>
        <v>0.56884229142781129</v>
      </c>
      <c r="Z350" s="3">
        <f>LOG(Y350,2)</f>
        <v>-0.81389936663002627</v>
      </c>
      <c r="AA350" s="3">
        <f>TTEST(O350:Q350,S350:U350,2,1)</f>
        <v>0.99324401202990775</v>
      </c>
      <c r="AB350" s="3">
        <f>-LOG(AA350)</f>
        <v>2.9440444958140264E-3</v>
      </c>
      <c r="AC350" s="16" t="s">
        <v>300</v>
      </c>
      <c r="AD350" s="16" t="s">
        <v>206</v>
      </c>
      <c r="AE350" s="16" t="s">
        <v>60</v>
      </c>
      <c r="AF350" s="16" t="s">
        <v>468</v>
      </c>
      <c r="AG350" s="15" t="s">
        <v>62</v>
      </c>
    </row>
    <row r="351" spans="1:33" x14ac:dyDescent="0.5">
      <c r="A351" s="16" t="s">
        <v>2057</v>
      </c>
      <c r="B351" s="16" t="s">
        <v>2058</v>
      </c>
      <c r="C351" s="16" t="s">
        <v>2059</v>
      </c>
      <c r="D351" s="16">
        <v>61645625.375</v>
      </c>
      <c r="E351" s="16">
        <v>16717390.875</v>
      </c>
      <c r="F351" s="16">
        <v>28685691.6875</v>
      </c>
      <c r="G351" s="16">
        <v>56881045.625</v>
      </c>
      <c r="H351" s="16">
        <v>60135906.5</v>
      </c>
      <c r="I351" s="16">
        <v>125947938</v>
      </c>
      <c r="J351" s="16">
        <v>104283776.75</v>
      </c>
      <c r="K351" s="16">
        <v>114518424.5</v>
      </c>
      <c r="L351" s="16">
        <v>39156714.6875</v>
      </c>
      <c r="M351" s="16">
        <v>637</v>
      </c>
      <c r="N351" s="16">
        <v>72.599999999999994</v>
      </c>
      <c r="O351" s="16">
        <f>(I351-F351)*3.72</f>
        <v>361815556.28250003</v>
      </c>
      <c r="P351" s="16">
        <f>(G351-D351)*5.89</f>
        <v>-28063374.727499999</v>
      </c>
      <c r="Q351" s="16">
        <f>(H351-F351)*1</f>
        <v>31450214.8125</v>
      </c>
      <c r="R351" s="17">
        <f>MEDIAN(O351:Q351)</f>
        <v>31450214.8125</v>
      </c>
      <c r="S351" s="16">
        <f>(K351-E351)*1.23</f>
        <v>120295271.35875</v>
      </c>
      <c r="T351" s="16">
        <f>(L351-F351)*12.4</f>
        <v>129840685.2</v>
      </c>
      <c r="U351" s="16">
        <f>(J351-D351)*1</f>
        <v>42638151.375</v>
      </c>
      <c r="V351" s="42">
        <f>MEDIAN(S351:U351)</f>
        <v>120295271.35875</v>
      </c>
      <c r="W351" s="16">
        <f>LOG(R351,2)</f>
        <v>24.906566535302431</v>
      </c>
      <c r="X351" s="16">
        <f>LOG(V351,2)</f>
        <v>26.84200469237464</v>
      </c>
      <c r="Y351" s="3">
        <f>V351/R351</f>
        <v>3.8249427571775509</v>
      </c>
      <c r="Z351" s="3">
        <f>LOG(Y351,2)</f>
        <v>1.935438157072209</v>
      </c>
      <c r="AA351" s="3">
        <f>TTEST(O351:Q351,S351:U351,2,1)</f>
        <v>0.85519343945226856</v>
      </c>
      <c r="AB351" s="3">
        <f>-LOG(AA351)</f>
        <v>6.7935639441709106E-2</v>
      </c>
      <c r="AC351" s="16" t="s">
        <v>1474</v>
      </c>
      <c r="AD351" s="16" t="s">
        <v>852</v>
      </c>
      <c r="AE351" s="16" t="s">
        <v>60</v>
      </c>
      <c r="AF351" s="16" t="s">
        <v>2060</v>
      </c>
      <c r="AG351" s="15" t="s">
        <v>62</v>
      </c>
    </row>
    <row r="352" spans="1:33" x14ac:dyDescent="0.5">
      <c r="A352" s="16" t="s">
        <v>133</v>
      </c>
      <c r="B352" s="16" t="s">
        <v>134</v>
      </c>
      <c r="C352" s="16" t="s">
        <v>135</v>
      </c>
      <c r="D352" s="16">
        <v>18820251.625</v>
      </c>
      <c r="E352" s="16">
        <v>11264933.5</v>
      </c>
      <c r="F352" s="16">
        <v>193495.546875</v>
      </c>
      <c r="G352" s="16">
        <v>138735246</v>
      </c>
      <c r="H352" s="16">
        <v>115795977</v>
      </c>
      <c r="I352" s="16">
        <v>64678041</v>
      </c>
      <c r="J352" s="16">
        <v>129818023.5</v>
      </c>
      <c r="K352" s="16">
        <v>49483903.625</v>
      </c>
      <c r="L352" s="16">
        <v>39158191.375</v>
      </c>
      <c r="M352" s="16">
        <v>297</v>
      </c>
      <c r="N352" s="16">
        <v>34.299999999999997</v>
      </c>
      <c r="O352" s="16">
        <f>(I352-F352)*3.72</f>
        <v>239882509.08562502</v>
      </c>
      <c r="P352" s="16">
        <f>(G352-D352)*5.89</f>
        <v>706299316.86874998</v>
      </c>
      <c r="Q352" s="16">
        <f>(H352-F352)*1</f>
        <v>115602481.453125</v>
      </c>
      <c r="R352" s="17">
        <f>MEDIAN(O352:Q352)</f>
        <v>239882509.08562502</v>
      </c>
      <c r="S352" s="16">
        <f>(K352-E352)*1.23</f>
        <v>47009333.253749996</v>
      </c>
      <c r="T352" s="16">
        <f>(L352-F352)*12.4</f>
        <v>483162228.26875001</v>
      </c>
      <c r="U352" s="16">
        <f>(J352-D352)*1</f>
        <v>110997771.875</v>
      </c>
      <c r="V352" s="42">
        <f>MEDIAN(S352:U352)</f>
        <v>110997771.875</v>
      </c>
      <c r="W352" s="16">
        <f>LOG(R352,2)</f>
        <v>27.83775272717055</v>
      </c>
      <c r="X352" s="16">
        <f>LOG(V352,2)</f>
        <v>26.725955475880131</v>
      </c>
      <c r="Y352" s="3">
        <f>V352/R352</f>
        <v>0.4627172372762694</v>
      </c>
      <c r="Z352" s="3">
        <f>LOG(Y352,2)</f>
        <v>-1.1117972512904231</v>
      </c>
      <c r="AA352" s="3">
        <f>TTEST(O352:Q352,S352:U352,2,1)</f>
        <v>0.17674199911302413</v>
      </c>
      <c r="AB352" s="3">
        <f>-LOG(AA352)</f>
        <v>0.75266023704852458</v>
      </c>
      <c r="AC352" s="16" t="s">
        <v>136</v>
      </c>
      <c r="AD352" s="16" t="s">
        <v>137</v>
      </c>
      <c r="AE352" s="16" t="s">
        <v>138</v>
      </c>
      <c r="AF352" s="16" t="s">
        <v>139</v>
      </c>
      <c r="AG352" s="15" t="s">
        <v>62</v>
      </c>
    </row>
    <row r="353" spans="1:33" x14ac:dyDescent="0.5">
      <c r="A353" s="16" t="s">
        <v>2066</v>
      </c>
      <c r="B353" s="16" t="s">
        <v>2067</v>
      </c>
      <c r="C353" s="16" t="s">
        <v>2068</v>
      </c>
      <c r="D353" s="16">
        <v>50755066.59375</v>
      </c>
      <c r="E353" s="16">
        <v>38173425.625</v>
      </c>
      <c r="F353" s="16">
        <v>32211471</v>
      </c>
      <c r="G353" s="16">
        <v>260930783</v>
      </c>
      <c r="H353" s="16">
        <v>156654640.5</v>
      </c>
      <c r="I353" s="16">
        <v>97422866.75</v>
      </c>
      <c r="J353" s="16">
        <v>90544667</v>
      </c>
      <c r="K353" s="16">
        <v>67422256.8125</v>
      </c>
      <c r="L353" s="16">
        <v>39865824.125</v>
      </c>
      <c r="M353" s="16">
        <v>589</v>
      </c>
      <c r="N353" s="16">
        <v>64.099999999999994</v>
      </c>
      <c r="O353" s="16">
        <f>(I353-F353)*3.72</f>
        <v>242586392.19000003</v>
      </c>
      <c r="P353" s="16">
        <f>(G353-D353)*5.89</f>
        <v>1237934969.6328125</v>
      </c>
      <c r="Q353" s="16">
        <f>(H353-F353)*1</f>
        <v>124443169.5</v>
      </c>
      <c r="R353" s="17">
        <f>MEDIAN(O353:Q353)</f>
        <v>242586392.19000003</v>
      </c>
      <c r="S353" s="16">
        <f>(K353-E353)*1.23</f>
        <v>35976062.360624999</v>
      </c>
      <c r="T353" s="16">
        <f>(L353-F353)*12.4</f>
        <v>94913978.75</v>
      </c>
      <c r="U353" s="16">
        <f>(J353-D353)*1</f>
        <v>39789600.40625</v>
      </c>
      <c r="V353" s="42">
        <f>MEDIAN(S353:U353)</f>
        <v>39789600.40625</v>
      </c>
      <c r="W353" s="16">
        <f>LOG(R353,2)</f>
        <v>27.853923384286848</v>
      </c>
      <c r="X353" s="16">
        <f>LOG(V353,2)</f>
        <v>25.245888074808502</v>
      </c>
      <c r="Y353" s="3">
        <f>V353/R353</f>
        <v>0.16402239238170352</v>
      </c>
      <c r="Z353" s="3">
        <f>LOG(Y353,2)</f>
        <v>-2.6080353094783479</v>
      </c>
      <c r="AA353" s="3">
        <f>TTEST(O353:Q353,S353:U353,2,1)</f>
        <v>0.28896866027501089</v>
      </c>
      <c r="AB353" s="3">
        <f>-LOG(AA353)</f>
        <v>0.53914925553986837</v>
      </c>
      <c r="AC353" s="16" t="s">
        <v>41</v>
      </c>
      <c r="AD353" s="16" t="s">
        <v>311</v>
      </c>
      <c r="AE353" s="16" t="s">
        <v>43</v>
      </c>
      <c r="AF353" s="16" t="s">
        <v>366</v>
      </c>
      <c r="AG353" s="15" t="s">
        <v>290</v>
      </c>
    </row>
    <row r="354" spans="1:33" x14ac:dyDescent="0.5">
      <c r="A354" s="16" t="s">
        <v>2845</v>
      </c>
      <c r="B354" s="16" t="s">
        <v>2846</v>
      </c>
      <c r="C354" s="16" t="s">
        <v>2847</v>
      </c>
      <c r="D354" s="16">
        <v>1093914.125</v>
      </c>
      <c r="E354" s="16">
        <v>67954306.75</v>
      </c>
      <c r="F354" s="16">
        <v>77818660</v>
      </c>
      <c r="G354" s="16">
        <v>35304740</v>
      </c>
      <c r="H354" s="16">
        <v>55296256</v>
      </c>
      <c r="I354" s="16">
        <v>75303865.3125</v>
      </c>
      <c r="J354" s="16">
        <v>44351921.5625</v>
      </c>
      <c r="K354" s="16">
        <v>76527635.625</v>
      </c>
      <c r="L354" s="16">
        <v>40211582.5</v>
      </c>
      <c r="M354" s="16">
        <v>284</v>
      </c>
      <c r="N354" s="16">
        <v>32.700000000000003</v>
      </c>
      <c r="O354" s="16">
        <f>(I354-F354)*3.72</f>
        <v>-9355036.2375000007</v>
      </c>
      <c r="P354" s="16">
        <f>(G354-D354)*5.89</f>
        <v>201501764.40375</v>
      </c>
      <c r="Q354" s="16">
        <f>(H354-F354)*1</f>
        <v>-22522404</v>
      </c>
      <c r="R354" s="17">
        <v>80000</v>
      </c>
      <c r="S354" s="16">
        <f>(K354-E354)*1.23</f>
        <v>10545194.516249999</v>
      </c>
      <c r="T354" s="16">
        <f>(L354-F354)*12.4</f>
        <v>-466327761</v>
      </c>
      <c r="U354" s="16">
        <f>(J354-D354)*1</f>
        <v>43258007.4375</v>
      </c>
      <c r="V354" s="42">
        <f>MEDIAN(S354:U354)</f>
        <v>10545194.516249999</v>
      </c>
      <c r="W354" s="16">
        <f>LOG(R354,2)</f>
        <v>16.287712379549451</v>
      </c>
      <c r="X354" s="16">
        <f>LOG(V354,2)</f>
        <v>23.330082371485485</v>
      </c>
      <c r="Y354" s="3">
        <f>V354/R354</f>
        <v>131.81493145312498</v>
      </c>
      <c r="Z354" s="3">
        <f>LOG(Y354,2)</f>
        <v>7.0423699919360354</v>
      </c>
      <c r="AA354" s="3">
        <f>TTEST(O354:Q354,S354:U354,2,1)</f>
        <v>0.49936600519577046</v>
      </c>
      <c r="AB354" s="3">
        <f>-LOG(AA354)</f>
        <v>0.30158102597827752</v>
      </c>
      <c r="AC354" s="16" t="s">
        <v>1312</v>
      </c>
      <c r="AD354" s="16" t="s">
        <v>389</v>
      </c>
      <c r="AE354" s="16" t="s">
        <v>80</v>
      </c>
      <c r="AF354" s="16" t="s">
        <v>2848</v>
      </c>
      <c r="AG354" s="15" t="s">
        <v>485</v>
      </c>
    </row>
    <row r="355" spans="1:33" x14ac:dyDescent="0.5">
      <c r="A355" s="16" t="s">
        <v>1818</v>
      </c>
      <c r="B355" s="16" t="s">
        <v>1819</v>
      </c>
      <c r="C355" s="16" t="s">
        <v>1820</v>
      </c>
      <c r="D355" s="16">
        <v>23763017.6875</v>
      </c>
      <c r="E355" s="16">
        <v>37026022.375</v>
      </c>
      <c r="F355" s="16">
        <v>14008858.8125</v>
      </c>
      <c r="G355" s="16">
        <v>168883196</v>
      </c>
      <c r="H355" s="16">
        <v>70714130.5</v>
      </c>
      <c r="I355" s="16">
        <v>29008781</v>
      </c>
      <c r="J355" s="16">
        <v>59972500</v>
      </c>
      <c r="K355" s="16">
        <v>22900740.25</v>
      </c>
      <c r="L355" s="16">
        <v>41846278.5625</v>
      </c>
      <c r="M355" s="16">
        <v>699</v>
      </c>
      <c r="N355" s="16">
        <v>73.599999999999994</v>
      </c>
      <c r="O355" s="16">
        <f>(I355-F355)*3.72</f>
        <v>55799710.537500001</v>
      </c>
      <c r="P355" s="16">
        <f>(G355-D355)*5.89</f>
        <v>854757850.260625</v>
      </c>
      <c r="Q355" s="16">
        <f>(H355-F355)*1</f>
        <v>56705271.6875</v>
      </c>
      <c r="R355" s="17">
        <f>MEDIAN(O355:Q355)</f>
        <v>56705271.6875</v>
      </c>
      <c r="S355" s="16">
        <f>(K355-E355)*1.23</f>
        <v>-17374097.013749998</v>
      </c>
      <c r="T355" s="16">
        <f>(L355-F355)*12.4</f>
        <v>345184004.90000004</v>
      </c>
      <c r="U355" s="16">
        <f>(J355-D355)*1</f>
        <v>36209482.3125</v>
      </c>
      <c r="V355" s="42">
        <f>MEDIAN(S355:U355)</f>
        <v>36209482.3125</v>
      </c>
      <c r="W355" s="16">
        <f>LOG(R355,2)</f>
        <v>25.756979527842486</v>
      </c>
      <c r="X355" s="16">
        <f>LOG(V355,2)</f>
        <v>25.109864214940899</v>
      </c>
      <c r="Y355" s="3">
        <f>V355/R355</f>
        <v>0.6385558385479343</v>
      </c>
      <c r="Z355" s="3">
        <f>LOG(Y355,2)</f>
        <v>-0.64711531290158164</v>
      </c>
      <c r="AA355" s="3">
        <f>TTEST(O355:Q355,S355:U355,2,1)</f>
        <v>0.32399671227150595</v>
      </c>
      <c r="AB355" s="3">
        <f>-LOG(AA355)</f>
        <v>0.4894593967365588</v>
      </c>
      <c r="AC355" s="16" t="s">
        <v>1821</v>
      </c>
      <c r="AD355" s="16" t="s">
        <v>311</v>
      </c>
      <c r="AE355" s="16" t="s">
        <v>60</v>
      </c>
      <c r="AF355" s="16" t="s">
        <v>44</v>
      </c>
      <c r="AG355" s="15" t="s">
        <v>290</v>
      </c>
    </row>
    <row r="356" spans="1:33" x14ac:dyDescent="0.5">
      <c r="A356" s="16" t="s">
        <v>2964</v>
      </c>
      <c r="B356" s="16" t="s">
        <v>2965</v>
      </c>
      <c r="C356" s="16" t="s">
        <v>2966</v>
      </c>
      <c r="D356" s="16">
        <v>38652427.125</v>
      </c>
      <c r="E356" s="16">
        <v>29073017.75</v>
      </c>
      <c r="F356" s="16">
        <v>30957864.09375</v>
      </c>
      <c r="G356" s="16">
        <v>99031586.25</v>
      </c>
      <c r="H356" s="16">
        <v>84538618.71875</v>
      </c>
      <c r="I356" s="16">
        <v>51779112.375</v>
      </c>
      <c r="J356" s="16">
        <v>87034038.125</v>
      </c>
      <c r="K356" s="16">
        <v>41457437.625</v>
      </c>
      <c r="L356" s="16">
        <v>42874503.46875</v>
      </c>
      <c r="M356" s="16">
        <v>732</v>
      </c>
      <c r="N356" s="16">
        <v>82.7</v>
      </c>
      <c r="O356" s="16">
        <f>(I356-F356)*3.72</f>
        <v>77455043.606250003</v>
      </c>
      <c r="P356" s="16">
        <f>(G356-D356)*5.89</f>
        <v>355633247.24624997</v>
      </c>
      <c r="Q356" s="16">
        <f>(H356-F356)*1</f>
        <v>53580754.625</v>
      </c>
      <c r="R356" s="17">
        <f>MEDIAN(O356:Q356)</f>
        <v>77455043.606250003</v>
      </c>
      <c r="S356" s="16">
        <f>(K356-E356)*1.23</f>
        <v>15232836.446249999</v>
      </c>
      <c r="T356" s="16">
        <f>(L356-F356)*12.4</f>
        <v>147766328.25</v>
      </c>
      <c r="U356" s="16">
        <f>(J356-D356)*1</f>
        <v>48381611</v>
      </c>
      <c r="V356" s="42">
        <f>MEDIAN(S356:U356)</f>
        <v>48381611</v>
      </c>
      <c r="W356" s="16">
        <f>LOG(R356,2)</f>
        <v>26.206855849628106</v>
      </c>
      <c r="X356" s="16">
        <f>LOG(V356,2)</f>
        <v>25.527955472864129</v>
      </c>
      <c r="Y356" s="3">
        <f>V356/R356</f>
        <v>0.62464119503892435</v>
      </c>
      <c r="Z356" s="3">
        <f>LOG(Y356,2)</f>
        <v>-0.67890037676397319</v>
      </c>
      <c r="AA356" s="3">
        <f>TTEST(O356:Q356,S356:U356,2,1)</f>
        <v>0.26771014477723931</v>
      </c>
      <c r="AB356" s="3">
        <f>-LOG(AA356)</f>
        <v>0.57233517107195553</v>
      </c>
      <c r="AC356" s="16" t="s">
        <v>2574</v>
      </c>
      <c r="AD356" s="16" t="s">
        <v>1060</v>
      </c>
      <c r="AE356" s="16" t="s">
        <v>138</v>
      </c>
      <c r="AF356" s="16" t="s">
        <v>1554</v>
      </c>
      <c r="AG356" s="15" t="s">
        <v>45</v>
      </c>
    </row>
    <row r="357" spans="1:33" x14ac:dyDescent="0.5">
      <c r="A357" s="16" t="s">
        <v>347</v>
      </c>
      <c r="B357" s="16" t="s">
        <v>348</v>
      </c>
      <c r="C357" s="16" t="s">
        <v>349</v>
      </c>
      <c r="D357" s="16">
        <v>39423876.5</v>
      </c>
      <c r="E357" s="16">
        <v>26211083.5</v>
      </c>
      <c r="F357" s="16">
        <v>19435678.5</v>
      </c>
      <c r="G357" s="16">
        <v>131852891.5</v>
      </c>
      <c r="H357" s="16">
        <v>83717924.5</v>
      </c>
      <c r="I357" s="16">
        <v>73261267</v>
      </c>
      <c r="J357" s="16">
        <v>119023905.5</v>
      </c>
      <c r="K357" s="16">
        <v>55512026</v>
      </c>
      <c r="L357" s="16">
        <v>43248232.75</v>
      </c>
      <c r="M357" s="16">
        <v>158</v>
      </c>
      <c r="N357" s="16">
        <v>18.399999999999999</v>
      </c>
      <c r="O357" s="16">
        <f>(I357-F357)*3.72</f>
        <v>200231189.22</v>
      </c>
      <c r="P357" s="16">
        <f>(G357-D357)*5.89</f>
        <v>544406898.35000002</v>
      </c>
      <c r="Q357" s="16">
        <f>(H357-F357)*1</f>
        <v>64282246</v>
      </c>
      <c r="R357" s="17">
        <f>MEDIAN(O357:Q357)</f>
        <v>200231189.22</v>
      </c>
      <c r="S357" s="16">
        <f>(K357-E357)*1.23</f>
        <v>36040159.274999999</v>
      </c>
      <c r="T357" s="16">
        <f>(L357-F357)*12.4</f>
        <v>295275672.69999999</v>
      </c>
      <c r="U357" s="16">
        <f>(J357-D357)*1</f>
        <v>79600029</v>
      </c>
      <c r="V357" s="42">
        <f>MEDIAN(S357:U357)</f>
        <v>79600029</v>
      </c>
      <c r="W357" s="16">
        <f>LOG(R357,2)</f>
        <v>27.57709147367428</v>
      </c>
      <c r="X357" s="16">
        <f>LOG(V357,2)</f>
        <v>26.246265620585341</v>
      </c>
      <c r="Y357" s="3">
        <f>V357/R357</f>
        <v>0.39754060948287667</v>
      </c>
      <c r="Z357" s="3">
        <f>LOG(Y357,2)</f>
        <v>-1.3308258530889381</v>
      </c>
      <c r="AA357" s="3">
        <f>TTEST(O357:Q357,S357:U357,2,1)</f>
        <v>0.23087022823097147</v>
      </c>
      <c r="AB357" s="3">
        <f>-LOG(AA357)</f>
        <v>0.63663206772657688</v>
      </c>
      <c r="AC357" s="16" t="s">
        <v>92</v>
      </c>
      <c r="AD357" s="16" t="s">
        <v>350</v>
      </c>
      <c r="AE357" s="16" t="s">
        <v>60</v>
      </c>
      <c r="AF357" s="16" t="s">
        <v>67</v>
      </c>
      <c r="AG357" s="15" t="s">
        <v>82</v>
      </c>
    </row>
    <row r="358" spans="1:33" x14ac:dyDescent="0.5">
      <c r="A358" s="16" t="s">
        <v>1610</v>
      </c>
      <c r="B358" s="16" t="s">
        <v>1611</v>
      </c>
      <c r="C358" s="16" t="s">
        <v>1612</v>
      </c>
      <c r="D358" s="16">
        <v>64200127.625</v>
      </c>
      <c r="E358" s="16">
        <v>94732101.25</v>
      </c>
      <c r="F358" s="16">
        <v>95935004.25</v>
      </c>
      <c r="G358" s="16">
        <v>71380729.25</v>
      </c>
      <c r="H358" s="16">
        <v>67699420.75</v>
      </c>
      <c r="I358" s="16">
        <v>122411503.5</v>
      </c>
      <c r="J358" s="16">
        <v>104737242</v>
      </c>
      <c r="K358" s="16">
        <v>128436294.5</v>
      </c>
      <c r="L358" s="16">
        <v>43362309</v>
      </c>
      <c r="M358" s="16">
        <v>1083</v>
      </c>
      <c r="N358" s="16">
        <v>121.8</v>
      </c>
      <c r="O358" s="16">
        <f>(I358-F358)*3.72</f>
        <v>98492577.210000008</v>
      </c>
      <c r="P358" s="16">
        <f>(G358-D358)*5.89</f>
        <v>42293743.571249999</v>
      </c>
      <c r="Q358" s="16">
        <f>(H358-F358)*1</f>
        <v>-28235583.5</v>
      </c>
      <c r="R358" s="17">
        <f>MEDIAN(O358:Q358)</f>
        <v>42293743.571249999</v>
      </c>
      <c r="S358" s="16">
        <f>(K358-E358)*1.23</f>
        <v>41456157.697499998</v>
      </c>
      <c r="T358" s="16">
        <f>(L358-F358)*12.4</f>
        <v>-651901421.10000002</v>
      </c>
      <c r="U358" s="16">
        <f>(J358-D358)*1</f>
        <v>40537114.375</v>
      </c>
      <c r="V358" s="42">
        <f>MEDIAN(S358:U358)</f>
        <v>40537114.375</v>
      </c>
      <c r="W358" s="16">
        <f>LOG(R358,2)</f>
        <v>25.333940928353307</v>
      </c>
      <c r="X358" s="16">
        <f>LOG(V358,2)</f>
        <v>25.272740058762583</v>
      </c>
      <c r="Y358" s="3">
        <f>V358/R358</f>
        <v>0.95846597988445503</v>
      </c>
      <c r="Z358" s="3">
        <f>LOG(Y358,2)</f>
        <v>-6.120086959072258E-2</v>
      </c>
      <c r="AA358" s="3">
        <f>TTEST(O358:Q358,S358:U358,2,1)</f>
        <v>0.43705407047600142</v>
      </c>
      <c r="AB358" s="3">
        <f>-LOG(AA358)</f>
        <v>0.35946483063433066</v>
      </c>
      <c r="AC358" s="16" t="s">
        <v>105</v>
      </c>
      <c r="AD358" s="16" t="s">
        <v>732</v>
      </c>
      <c r="AE358" s="16" t="s">
        <v>80</v>
      </c>
      <c r="AF358" s="16" t="s">
        <v>44</v>
      </c>
      <c r="AG358" s="15" t="s">
        <v>485</v>
      </c>
    </row>
    <row r="359" spans="1:33" x14ac:dyDescent="0.5">
      <c r="A359" s="16" t="s">
        <v>2184</v>
      </c>
      <c r="B359" s="16" t="s">
        <v>2185</v>
      </c>
      <c r="C359" s="16" t="s">
        <v>2186</v>
      </c>
      <c r="D359" s="16">
        <v>2968102.5</v>
      </c>
      <c r="E359" s="16">
        <v>21096680</v>
      </c>
      <c r="F359" s="16">
        <v>13737435</v>
      </c>
      <c r="G359" s="16">
        <v>154013085.75</v>
      </c>
      <c r="H359" s="16">
        <v>113968557</v>
      </c>
      <c r="I359" s="16">
        <v>285033428</v>
      </c>
      <c r="J359" s="16">
        <v>75142397.3125</v>
      </c>
      <c r="K359" s="16">
        <v>118657473</v>
      </c>
      <c r="L359" s="16">
        <v>43446847.25</v>
      </c>
      <c r="M359" s="16">
        <v>257</v>
      </c>
      <c r="N359" s="16">
        <v>29.8</v>
      </c>
      <c r="O359" s="16">
        <f>(I359-F359)*3.72</f>
        <v>1009221093.96</v>
      </c>
      <c r="P359" s="16">
        <f>(G359-D359)*5.89</f>
        <v>889654951.34249997</v>
      </c>
      <c r="Q359" s="16">
        <f>(H359-F359)*1</f>
        <v>100231122</v>
      </c>
      <c r="R359" s="17">
        <f>MEDIAN(O359:Q359)</f>
        <v>889654951.34249997</v>
      </c>
      <c r="S359" s="16">
        <f>(K359-E359)*1.23</f>
        <v>119999775.39</v>
      </c>
      <c r="T359" s="16">
        <f>(L359-F359)*12.4</f>
        <v>368396711.90000004</v>
      </c>
      <c r="U359" s="16">
        <f>(J359-D359)*1</f>
        <v>72174294.8125</v>
      </c>
      <c r="V359" s="42">
        <f>MEDIAN(S359:U359)</f>
        <v>119999775.39</v>
      </c>
      <c r="W359" s="16">
        <f>LOG(R359,2)</f>
        <v>29.728670660897819</v>
      </c>
      <c r="X359" s="16">
        <f>LOG(V359,2)</f>
        <v>26.838456464565724</v>
      </c>
      <c r="Y359" s="3">
        <f>V359/R359</f>
        <v>0.13488350197896262</v>
      </c>
      <c r="Z359" s="3">
        <f>LOG(Y359,2)</f>
        <v>-2.8902141963320971</v>
      </c>
      <c r="AA359" s="3">
        <f>TTEST(O359:Q359,S359:U359,2,1)</f>
        <v>0.19452825382993411</v>
      </c>
      <c r="AB359" s="3">
        <f>-LOG(AA359)</f>
        <v>0.71101731160670434</v>
      </c>
      <c r="AC359" s="16" t="s">
        <v>2187</v>
      </c>
      <c r="AD359" s="16" t="s">
        <v>2188</v>
      </c>
      <c r="AE359" s="16" t="s">
        <v>51</v>
      </c>
      <c r="AF359" s="16" t="s">
        <v>2189</v>
      </c>
      <c r="AG359" s="15" t="s">
        <v>82</v>
      </c>
    </row>
    <row r="360" spans="1:33" x14ac:dyDescent="0.5">
      <c r="A360" s="16" t="s">
        <v>2131</v>
      </c>
      <c r="B360" s="16" t="s">
        <v>2132</v>
      </c>
      <c r="C360" s="16" t="s">
        <v>2133</v>
      </c>
      <c r="D360" s="16">
        <v>51338480</v>
      </c>
      <c r="E360" s="16">
        <v>25201785.46875</v>
      </c>
      <c r="F360" s="16">
        <v>20289590.875</v>
      </c>
      <c r="G360" s="16">
        <v>133448755.75</v>
      </c>
      <c r="H360" s="16">
        <v>86570398.875</v>
      </c>
      <c r="I360" s="16">
        <v>119884395.6875</v>
      </c>
      <c r="J360" s="16">
        <v>91224564.421875</v>
      </c>
      <c r="K360" s="16">
        <v>69941254</v>
      </c>
      <c r="L360" s="16">
        <v>44517441.875</v>
      </c>
      <c r="M360" s="16">
        <v>531</v>
      </c>
      <c r="N360" s="16">
        <v>57.2</v>
      </c>
      <c r="O360" s="16">
        <f>(I360-F360)*3.72</f>
        <v>370492673.90250003</v>
      </c>
      <c r="P360" s="16">
        <f>(G360-D360)*5.89</f>
        <v>483629524.16749996</v>
      </c>
      <c r="Q360" s="16">
        <f>(H360-F360)*1</f>
        <v>66280808</v>
      </c>
      <c r="R360" s="17">
        <f>MEDIAN(O360:Q360)</f>
        <v>370492673.90250003</v>
      </c>
      <c r="S360" s="16">
        <f>(K360-E360)*1.23</f>
        <v>55029546.293437496</v>
      </c>
      <c r="T360" s="16">
        <f>(L360-F360)*12.4</f>
        <v>300425352.40000004</v>
      </c>
      <c r="U360" s="16">
        <f>(J360-D360)*1</f>
        <v>39886084.421875</v>
      </c>
      <c r="V360" s="42">
        <f>MEDIAN(S360:U360)</f>
        <v>55029546.293437496</v>
      </c>
      <c r="W360" s="16">
        <f>LOG(R360,2)</f>
        <v>28.464869774156242</v>
      </c>
      <c r="X360" s="16">
        <f>LOG(V360,2)</f>
        <v>25.713703098223057</v>
      </c>
      <c r="Y360" s="3">
        <f>V360/R360</f>
        <v>0.14853072724433747</v>
      </c>
      <c r="Z360" s="3">
        <f>LOG(Y360,2)</f>
        <v>-2.751166675933185</v>
      </c>
      <c r="AA360" s="3">
        <f>TTEST(O360:Q360,S360:U360,2,1)</f>
        <v>0.17118319540677718</v>
      </c>
      <c r="AB360" s="3">
        <f>-LOG(AA360)</f>
        <v>0.76653887108593954</v>
      </c>
      <c r="AC360" s="16" t="s">
        <v>41</v>
      </c>
      <c r="AD360" s="16" t="s">
        <v>42</v>
      </c>
      <c r="AE360" s="16" t="s">
        <v>43</v>
      </c>
      <c r="AF360" s="16" t="s">
        <v>1442</v>
      </c>
      <c r="AG360" s="15" t="s">
        <v>45</v>
      </c>
    </row>
    <row r="361" spans="1:33" x14ac:dyDescent="0.5">
      <c r="A361" s="16" t="s">
        <v>701</v>
      </c>
      <c r="B361" s="16" t="s">
        <v>702</v>
      </c>
      <c r="C361" s="16" t="s">
        <v>703</v>
      </c>
      <c r="D361" s="16">
        <v>77313319.5</v>
      </c>
      <c r="E361" s="16">
        <v>32877180</v>
      </c>
      <c r="F361" s="16">
        <v>40041096.4375</v>
      </c>
      <c r="G361" s="16">
        <v>144904851</v>
      </c>
      <c r="H361" s="16">
        <v>70350701</v>
      </c>
      <c r="I361" s="16">
        <v>90650698.5</v>
      </c>
      <c r="J361" s="16">
        <v>152231058</v>
      </c>
      <c r="K361" s="16">
        <v>64616316</v>
      </c>
      <c r="L361" s="16">
        <v>44905673</v>
      </c>
      <c r="M361" s="16">
        <v>140</v>
      </c>
      <c r="N361" s="16">
        <v>14.9</v>
      </c>
      <c r="O361" s="16">
        <f>(I361-F361)*3.72</f>
        <v>188267719.67250001</v>
      </c>
      <c r="P361" s="16">
        <f>(G361-D361)*5.89</f>
        <v>398114120.53499997</v>
      </c>
      <c r="Q361" s="16">
        <f>(H361-F361)*1</f>
        <v>30309604.5625</v>
      </c>
      <c r="R361" s="17">
        <f>MEDIAN(O361:Q361)</f>
        <v>188267719.67250001</v>
      </c>
      <c r="S361" s="16">
        <f>(K361-E361)*1.23</f>
        <v>39039137.280000001</v>
      </c>
      <c r="T361" s="16">
        <f>(L361-F361)*12.4</f>
        <v>60320749.375</v>
      </c>
      <c r="U361" s="16">
        <f>(J361-D361)*1</f>
        <v>74917738.5</v>
      </c>
      <c r="V361" s="42">
        <f>MEDIAN(S361:U361)</f>
        <v>60320749.375</v>
      </c>
      <c r="W361" s="16">
        <f>LOG(R361,2)</f>
        <v>27.488210416190338</v>
      </c>
      <c r="X361" s="16">
        <f>LOG(V361,2)</f>
        <v>25.846151015777014</v>
      </c>
      <c r="Y361" s="3">
        <f>V361/R361</f>
        <v>0.32039878891575568</v>
      </c>
      <c r="Z361" s="3">
        <f>LOG(Y361,2)</f>
        <v>-1.6420594004133224</v>
      </c>
      <c r="AA361" s="3">
        <f>TTEST(O361:Q361,S361:U361,2,1)</f>
        <v>0.31331522608736972</v>
      </c>
      <c r="AB361" s="3">
        <f>-LOG(AA361)</f>
        <v>0.50401849932497333</v>
      </c>
      <c r="AC361" s="16" t="s">
        <v>704</v>
      </c>
      <c r="AD361" s="16" t="s">
        <v>59</v>
      </c>
      <c r="AE361" s="16" t="s">
        <v>138</v>
      </c>
      <c r="AF361" s="16" t="s">
        <v>61</v>
      </c>
      <c r="AG361" s="15" t="s">
        <v>62</v>
      </c>
    </row>
    <row r="362" spans="1:33" x14ac:dyDescent="0.5">
      <c r="A362" s="16" t="s">
        <v>1578</v>
      </c>
      <c r="B362" s="16" t="s">
        <v>1579</v>
      </c>
      <c r="C362" s="16" t="s">
        <v>1580</v>
      </c>
      <c r="D362" s="16">
        <v>10847841.375</v>
      </c>
      <c r="E362" s="16">
        <v>16385002.125</v>
      </c>
      <c r="F362" s="16">
        <v>16858637</v>
      </c>
      <c r="G362" s="16">
        <v>95247884.25</v>
      </c>
      <c r="H362" s="16">
        <v>94069811</v>
      </c>
      <c r="I362" s="16">
        <v>111210843.9375</v>
      </c>
      <c r="J362" s="16">
        <v>104039126</v>
      </c>
      <c r="K362" s="16">
        <v>79580642.5</v>
      </c>
      <c r="L362" s="16">
        <v>45181220</v>
      </c>
      <c r="M362" s="16">
        <v>592</v>
      </c>
      <c r="N362" s="16">
        <v>67.5</v>
      </c>
      <c r="O362" s="16">
        <f>(I362-F362)*3.72</f>
        <v>350990209.8075</v>
      </c>
      <c r="P362" s="16">
        <f>(G362-D362)*5.89</f>
        <v>497116252.53375</v>
      </c>
      <c r="Q362" s="16">
        <f>(H362-F362)*1</f>
        <v>77211174</v>
      </c>
      <c r="R362" s="17">
        <f>MEDIAN(O362:Q362)</f>
        <v>350990209.8075</v>
      </c>
      <c r="S362" s="16">
        <f>(K362-E362)*1.23</f>
        <v>77730637.661249995</v>
      </c>
      <c r="T362" s="16">
        <f>(L362-F362)*12.4</f>
        <v>351200029.19999999</v>
      </c>
      <c r="U362" s="16">
        <f>(J362-D362)*1</f>
        <v>93191284.625</v>
      </c>
      <c r="V362" s="42">
        <f>MEDIAN(S362:U362)</f>
        <v>93191284.625</v>
      </c>
      <c r="W362" s="16">
        <f>LOG(R362,2)</f>
        <v>28.386855549004373</v>
      </c>
      <c r="X362" s="16">
        <f>LOG(V362,2)</f>
        <v>26.473691702607994</v>
      </c>
      <c r="Y362" s="3">
        <f>V362/R362</f>
        <v>0.26550964106979108</v>
      </c>
      <c r="Z362" s="3">
        <f>LOG(Y362,2)</f>
        <v>-1.91316384639638</v>
      </c>
      <c r="AA362" s="3">
        <f>TTEST(O362:Q362,S362:U362,2,1)</f>
        <v>0.24953963866940831</v>
      </c>
      <c r="AB362" s="3">
        <f>-LOG(AA362)</f>
        <v>0.60286045810449529</v>
      </c>
      <c r="AC362" s="16" t="s">
        <v>1581</v>
      </c>
      <c r="AD362" s="16" t="s">
        <v>1582</v>
      </c>
      <c r="AE362" s="16" t="s">
        <v>145</v>
      </c>
      <c r="AF362" s="16" t="s">
        <v>1583</v>
      </c>
      <c r="AG362" s="15" t="s">
        <v>342</v>
      </c>
    </row>
    <row r="363" spans="1:33" x14ac:dyDescent="0.5">
      <c r="A363" s="16" t="s">
        <v>2622</v>
      </c>
      <c r="B363" s="16" t="s">
        <v>2623</v>
      </c>
      <c r="C363" s="16" t="s">
        <v>2624</v>
      </c>
      <c r="D363" s="16">
        <v>21911689.375</v>
      </c>
      <c r="E363" s="16">
        <v>11074386.125</v>
      </c>
      <c r="F363" s="16">
        <v>12988952.5</v>
      </c>
      <c r="G363" s="16">
        <v>52733902.75</v>
      </c>
      <c r="H363" s="16">
        <v>83026143.5</v>
      </c>
      <c r="I363" s="16">
        <v>77290276</v>
      </c>
      <c r="J363" s="16">
        <v>125791926.25</v>
      </c>
      <c r="K363" s="16">
        <v>96340714.75</v>
      </c>
      <c r="L363" s="16">
        <v>46108463.6875</v>
      </c>
      <c r="M363" s="16">
        <v>630</v>
      </c>
      <c r="N363" s="16">
        <v>68</v>
      </c>
      <c r="O363" s="16">
        <f>(I363-F363)*3.72</f>
        <v>239200923.42000002</v>
      </c>
      <c r="P363" s="16">
        <f>(G363-D363)*5.89</f>
        <v>181542836.77875</v>
      </c>
      <c r="Q363" s="16">
        <f>(H363-F363)*1</f>
        <v>70037191</v>
      </c>
      <c r="R363" s="17">
        <f>MEDIAN(O363:Q363)</f>
        <v>181542836.77875</v>
      </c>
      <c r="S363" s="16">
        <f>(K363-E363)*1.23</f>
        <v>104877584.20874999</v>
      </c>
      <c r="T363" s="16">
        <f>(L363-F363)*12.4</f>
        <v>410681938.72500002</v>
      </c>
      <c r="U363" s="16">
        <f>(J363-D363)*1</f>
        <v>103880236.875</v>
      </c>
      <c r="V363" s="42">
        <f>MEDIAN(S363:U363)</f>
        <v>104877584.20874999</v>
      </c>
      <c r="W363" s="16">
        <f>LOG(R363,2)</f>
        <v>27.435734765262055</v>
      </c>
      <c r="X363" s="16">
        <f>LOG(V363,2)</f>
        <v>26.644131118552703</v>
      </c>
      <c r="Y363" s="3">
        <f>V363/R363</f>
        <v>0.57770158310661668</v>
      </c>
      <c r="Z363" s="3">
        <f>LOG(Y363,2)</f>
        <v>-0.79160364670934869</v>
      </c>
      <c r="AA363" s="3">
        <f>TTEST(O363:Q363,S363:U363,2,1)</f>
        <v>0.72257792989851322</v>
      </c>
      <c r="AB363" s="3">
        <f>-LOG(AA363)</f>
        <v>0.14111530746446502</v>
      </c>
      <c r="AC363" s="16" t="s">
        <v>1409</v>
      </c>
      <c r="AD363" s="16" t="s">
        <v>2625</v>
      </c>
      <c r="AE363" s="16" t="s">
        <v>2626</v>
      </c>
      <c r="AF363" s="16" t="s">
        <v>2627</v>
      </c>
      <c r="AG363" s="15" t="s">
        <v>82</v>
      </c>
    </row>
    <row r="364" spans="1:33" x14ac:dyDescent="0.5">
      <c r="A364" s="16" t="s">
        <v>504</v>
      </c>
      <c r="B364" s="16" t="s">
        <v>505</v>
      </c>
      <c r="C364" s="16" t="s">
        <v>506</v>
      </c>
      <c r="D364" s="16">
        <v>47564534.125</v>
      </c>
      <c r="E364" s="16">
        <v>20277576.6875</v>
      </c>
      <c r="F364" s="16">
        <v>28783761.375</v>
      </c>
      <c r="G364" s="16">
        <v>60345016.5</v>
      </c>
      <c r="H364" s="16">
        <v>66786190.5</v>
      </c>
      <c r="I364" s="16">
        <v>89608751.5</v>
      </c>
      <c r="J364" s="16">
        <v>107352737.75</v>
      </c>
      <c r="K364" s="16">
        <v>72854082.5</v>
      </c>
      <c r="L364" s="16">
        <v>46615313.125</v>
      </c>
      <c r="M364" s="16">
        <v>541</v>
      </c>
      <c r="N364" s="16">
        <v>59.6</v>
      </c>
      <c r="O364" s="16">
        <f>(I364-F364)*3.72</f>
        <v>226268963.26500002</v>
      </c>
      <c r="P364" s="16">
        <f>(G364-D364)*5.89</f>
        <v>75277041.188749999</v>
      </c>
      <c r="Q364" s="16">
        <f>(H364-F364)*1</f>
        <v>38002429.125</v>
      </c>
      <c r="R364" s="17">
        <f>MEDIAN(O364:Q364)</f>
        <v>75277041.188749999</v>
      </c>
      <c r="S364" s="16">
        <f>(K364-E364)*1.23</f>
        <v>64669102.149374999</v>
      </c>
      <c r="T364" s="16">
        <f>(L364-F364)*12.4</f>
        <v>221111241.70000002</v>
      </c>
      <c r="U364" s="16">
        <f>(J364-D364)*1</f>
        <v>59788203.625</v>
      </c>
      <c r="V364" s="42">
        <f>MEDIAN(S364:U364)</f>
        <v>64669102.149374999</v>
      </c>
      <c r="W364" s="16">
        <f>LOG(R364,2)</f>
        <v>26.165706587360244</v>
      </c>
      <c r="X364" s="16">
        <f>LOG(V364,2)</f>
        <v>25.946573244697277</v>
      </c>
      <c r="Y364" s="3">
        <f>V364/R364</f>
        <v>0.85908134974677597</v>
      </c>
      <c r="Z364" s="3">
        <f>LOG(Y364,2)</f>
        <v>-0.21913334266296836</v>
      </c>
      <c r="AA364" s="3">
        <f>TTEST(O364:Q364,S364:U364,2,1)</f>
        <v>0.98411188101720226</v>
      </c>
      <c r="AB364" s="3">
        <f>-LOG(AA364)</f>
        <v>6.9555249972128672E-3</v>
      </c>
      <c r="AC364" s="16" t="s">
        <v>205</v>
      </c>
      <c r="AD364" s="16" t="s">
        <v>179</v>
      </c>
      <c r="AE364" s="16" t="s">
        <v>381</v>
      </c>
      <c r="AF364" s="16" t="s">
        <v>499</v>
      </c>
      <c r="AG364" s="15" t="s">
        <v>62</v>
      </c>
    </row>
    <row r="365" spans="1:33" x14ac:dyDescent="0.5">
      <c r="A365" s="16" t="s">
        <v>2234</v>
      </c>
      <c r="B365" s="16" t="s">
        <v>2235</v>
      </c>
      <c r="C365" s="16" t="s">
        <v>2236</v>
      </c>
      <c r="D365" s="16">
        <v>71182752.5</v>
      </c>
      <c r="E365" s="16">
        <v>29345559.875</v>
      </c>
      <c r="F365" s="16">
        <v>90157794.75</v>
      </c>
      <c r="G365" s="16">
        <v>131176085.75</v>
      </c>
      <c r="H365" s="16">
        <v>107043753.625</v>
      </c>
      <c r="I365" s="16">
        <v>269024658.5</v>
      </c>
      <c r="J365" s="16">
        <v>112080450</v>
      </c>
      <c r="K365" s="16">
        <v>132045017.5</v>
      </c>
      <c r="L365" s="16">
        <v>46831795.375</v>
      </c>
      <c r="M365" s="16">
        <v>550</v>
      </c>
      <c r="N365" s="16">
        <v>61.5</v>
      </c>
      <c r="O365" s="16">
        <f>(I365-F365)*3.72</f>
        <v>665384733.14999998</v>
      </c>
      <c r="P365" s="16">
        <f>(G365-D365)*5.89</f>
        <v>353360732.84249997</v>
      </c>
      <c r="Q365" s="16">
        <f>(H365-F365)*1</f>
        <v>16885958.875</v>
      </c>
      <c r="R365" s="17">
        <f>MEDIAN(O365:Q365)</f>
        <v>353360732.84249997</v>
      </c>
      <c r="S365" s="16">
        <f>(K365-E365)*1.23</f>
        <v>126320332.87875</v>
      </c>
      <c r="T365" s="16">
        <f>(L365-F365)*12.4</f>
        <v>-537242392.25</v>
      </c>
      <c r="U365" s="16">
        <f>(J365-D365)*1</f>
        <v>40897697.5</v>
      </c>
      <c r="V365" s="42">
        <f>MEDIAN(S365:U365)</f>
        <v>40897697.5</v>
      </c>
      <c r="W365" s="16">
        <f>LOG(R365,2)</f>
        <v>28.396566488629293</v>
      </c>
      <c r="X365" s="16">
        <f>LOG(V365,2)</f>
        <v>25.285516287358096</v>
      </c>
      <c r="Y365" s="3">
        <f>V365/R365</f>
        <v>0.11573922538311276</v>
      </c>
      <c r="Z365" s="3">
        <f>LOG(Y365,2)</f>
        <v>-3.1110502012711962</v>
      </c>
      <c r="AA365" s="3">
        <f>TTEST(O365:Q365,S365:U365,2,1)</f>
        <v>0.22064480553444743</v>
      </c>
      <c r="AB365" s="3">
        <f>-LOG(AA365)</f>
        <v>0.6563062923467704</v>
      </c>
      <c r="AC365" s="16" t="s">
        <v>2237</v>
      </c>
      <c r="AD365" s="16" t="s">
        <v>253</v>
      </c>
      <c r="AE365" s="16" t="s">
        <v>80</v>
      </c>
      <c r="AF365" s="16" t="s">
        <v>2238</v>
      </c>
      <c r="AG365" s="15" t="s">
        <v>485</v>
      </c>
    </row>
    <row r="366" spans="1:33" x14ac:dyDescent="0.5">
      <c r="A366" s="16" t="s">
        <v>1913</v>
      </c>
      <c r="B366" s="16" t="s">
        <v>1914</v>
      </c>
      <c r="C366" s="16" t="s">
        <v>1915</v>
      </c>
      <c r="D366" s="16">
        <v>69416818.125</v>
      </c>
      <c r="E366" s="16">
        <v>11577291.75</v>
      </c>
      <c r="F366" s="16">
        <v>20944092.5</v>
      </c>
      <c r="G366" s="16">
        <v>68718789.75</v>
      </c>
      <c r="H366" s="16">
        <v>65213928</v>
      </c>
      <c r="I366" s="16">
        <v>178594610.5</v>
      </c>
      <c r="J366" s="16">
        <v>81624957.5</v>
      </c>
      <c r="K366" s="16">
        <v>88406849</v>
      </c>
      <c r="L366" s="16">
        <v>46833207.5</v>
      </c>
      <c r="M366" s="16">
        <v>356</v>
      </c>
      <c r="N366" s="16">
        <v>37.5</v>
      </c>
      <c r="O366" s="16">
        <f>(I366-F366)*3.72</f>
        <v>586459926.96000004</v>
      </c>
      <c r="P366" s="16">
        <f>(G366-D366)*5.89</f>
        <v>-4111387.1287499997</v>
      </c>
      <c r="Q366" s="16">
        <f>(H366-F366)*1</f>
        <v>44269835.5</v>
      </c>
      <c r="R366" s="17">
        <f>MEDIAN(O366:Q366)</f>
        <v>44269835.5</v>
      </c>
      <c r="S366" s="16">
        <f>(K366-E366)*1.23</f>
        <v>94500355.417500004</v>
      </c>
      <c r="T366" s="16">
        <f>(L366-F366)*12.4</f>
        <v>321025026</v>
      </c>
      <c r="U366" s="16">
        <f>(J366-D366)*1</f>
        <v>12208139.375</v>
      </c>
      <c r="V366" s="42">
        <f>MEDIAN(S366:U366)</f>
        <v>94500355.417500004</v>
      </c>
      <c r="W366" s="16">
        <f>LOG(R366,2)</f>
        <v>25.399820676821133</v>
      </c>
      <c r="X366" s="16">
        <f>LOG(V366,2)</f>
        <v>26.493816419556889</v>
      </c>
      <c r="Y366" s="3">
        <f>V366/R366</f>
        <v>2.1346443769256833</v>
      </c>
      <c r="Z366" s="3">
        <f>LOG(Y366,2)</f>
        <v>1.0939957427357603</v>
      </c>
      <c r="AA366" s="3">
        <f>TTEST(O366:Q366,S366:U366,2,1)</f>
        <v>0.80556515335038159</v>
      </c>
      <c r="AB366" s="3">
        <f>-LOG(AA366)</f>
        <v>9.3899328495848228E-2</v>
      </c>
      <c r="AC366" s="16" t="s">
        <v>155</v>
      </c>
      <c r="AD366" s="16" t="s">
        <v>72</v>
      </c>
      <c r="AE366" s="16" t="s">
        <v>60</v>
      </c>
      <c r="AF366" s="16" t="s">
        <v>366</v>
      </c>
      <c r="AG366" s="15" t="s">
        <v>290</v>
      </c>
    </row>
    <row r="367" spans="1:33" x14ac:dyDescent="0.5">
      <c r="A367" s="16" t="s">
        <v>1977</v>
      </c>
      <c r="B367" s="16" t="s">
        <v>1978</v>
      </c>
      <c r="C367" s="16" t="s">
        <v>1979</v>
      </c>
      <c r="D367" s="16">
        <v>50393181.75</v>
      </c>
      <c r="E367" s="16">
        <v>16381603.1875</v>
      </c>
      <c r="F367" s="16">
        <v>19476353.875</v>
      </c>
      <c r="G367" s="16">
        <v>104850869.25</v>
      </c>
      <c r="H367" s="16">
        <v>115591545.5</v>
      </c>
      <c r="I367" s="16">
        <v>167161046.75</v>
      </c>
      <c r="J367" s="16">
        <v>179670068.25</v>
      </c>
      <c r="K367" s="16">
        <v>151461346</v>
      </c>
      <c r="L367" s="16">
        <v>46992339.625</v>
      </c>
      <c r="M367" s="16">
        <v>299</v>
      </c>
      <c r="N367" s="16">
        <v>33.299999999999997</v>
      </c>
      <c r="O367" s="16">
        <f>(I367-F367)*3.72</f>
        <v>549387057.495</v>
      </c>
      <c r="P367" s="16">
        <f>(G367-D367)*5.89</f>
        <v>320755779.375</v>
      </c>
      <c r="Q367" s="16">
        <f>(H367-F367)*1</f>
        <v>96115191.625</v>
      </c>
      <c r="R367" s="17">
        <f>MEDIAN(O367:Q367)</f>
        <v>320755779.375</v>
      </c>
      <c r="S367" s="16">
        <f>(K367-E367)*1.23</f>
        <v>166148083.65937501</v>
      </c>
      <c r="T367" s="16">
        <f>(L367-F367)*12.4</f>
        <v>341198223.30000001</v>
      </c>
      <c r="U367" s="16">
        <f>(J367-D367)*1</f>
        <v>129276886.5</v>
      </c>
      <c r="V367" s="42">
        <f>MEDIAN(S367:U367)</f>
        <v>166148083.65937501</v>
      </c>
      <c r="W367" s="16">
        <f>LOG(R367,2)</f>
        <v>28.256900019115449</v>
      </c>
      <c r="X367" s="16">
        <f>LOG(V367,2)</f>
        <v>27.307894412278948</v>
      </c>
      <c r="Y367" s="3">
        <f>V367/R367</f>
        <v>0.51798936868142598</v>
      </c>
      <c r="Z367" s="3">
        <f>LOG(Y367,2)</f>
        <v>-0.94900560683650104</v>
      </c>
      <c r="AA367" s="3">
        <f>TTEST(O367:Q367,S367:U367,2,1)</f>
        <v>0.50595035551202794</v>
      </c>
      <c r="AB367" s="3">
        <f>-LOG(AA367)</f>
        <v>0.295892094592833</v>
      </c>
      <c r="AC367" s="16" t="s">
        <v>1980</v>
      </c>
      <c r="AD367" s="16" t="s">
        <v>1410</v>
      </c>
      <c r="AE367" s="16" t="s">
        <v>51</v>
      </c>
      <c r="AF367" s="16" t="s">
        <v>1206</v>
      </c>
      <c r="AG367" s="15" t="s">
        <v>54</v>
      </c>
    </row>
    <row r="368" spans="1:33" x14ac:dyDescent="0.5">
      <c r="A368" s="16" t="s">
        <v>398</v>
      </c>
      <c r="B368" s="16" t="s">
        <v>399</v>
      </c>
      <c r="C368" s="16" t="s">
        <v>400</v>
      </c>
      <c r="D368" s="16">
        <v>54866284</v>
      </c>
      <c r="E368" s="16">
        <v>43302398</v>
      </c>
      <c r="F368" s="16">
        <v>22395862.21875</v>
      </c>
      <c r="G368" s="16">
        <v>124949081.5</v>
      </c>
      <c r="H368" s="16">
        <v>86765998</v>
      </c>
      <c r="I368" s="16">
        <v>77373542</v>
      </c>
      <c r="J368" s="16">
        <v>133495144.5</v>
      </c>
      <c r="K368" s="16">
        <v>72352318</v>
      </c>
      <c r="L368" s="16">
        <v>47217878.6875</v>
      </c>
      <c r="M368" s="16">
        <v>125</v>
      </c>
      <c r="N368" s="16">
        <v>13.7</v>
      </c>
      <c r="O368" s="16">
        <f>(I368-F368)*3.72</f>
        <v>204516968.78625003</v>
      </c>
      <c r="P368" s="16">
        <f>(G368-D368)*5.89</f>
        <v>412787677.27499998</v>
      </c>
      <c r="Q368" s="16">
        <f>(H368-F368)*1</f>
        <v>64370135.78125</v>
      </c>
      <c r="R368" s="17">
        <f>MEDIAN(O368:Q368)</f>
        <v>204516968.78625003</v>
      </c>
      <c r="S368" s="16">
        <f>(K368-E368)*1.23</f>
        <v>35731401.600000001</v>
      </c>
      <c r="T368" s="16">
        <f>(L368-F368)*12.4</f>
        <v>307793004.21250004</v>
      </c>
      <c r="U368" s="16">
        <f>(J368-D368)*1</f>
        <v>78628860.5</v>
      </c>
      <c r="V368" s="42">
        <f>MEDIAN(S368:U368)</f>
        <v>78628860.5</v>
      </c>
      <c r="W368" s="16">
        <f>LOG(R368,2)</f>
        <v>27.607645307733691</v>
      </c>
      <c r="X368" s="16">
        <f>LOG(V368,2)</f>
        <v>26.228555611020347</v>
      </c>
      <c r="Y368" s="3">
        <f>V368/R368</f>
        <v>0.38446130395262507</v>
      </c>
      <c r="Z368" s="3">
        <f>LOG(Y368,2)</f>
        <v>-1.379089696713343</v>
      </c>
      <c r="AA368" s="3">
        <f>TTEST(O368:Q368,S368:U368,2,1)</f>
        <v>0.24814983231130261</v>
      </c>
      <c r="AB368" s="3">
        <f>-LOG(AA368)</f>
        <v>0.60528601394358938</v>
      </c>
      <c r="AC368" s="16" t="s">
        <v>401</v>
      </c>
      <c r="AD368" s="16" t="s">
        <v>59</v>
      </c>
      <c r="AE368" s="16" t="s">
        <v>51</v>
      </c>
      <c r="AF368" s="16" t="s">
        <v>123</v>
      </c>
      <c r="AG368" s="15" t="s">
        <v>62</v>
      </c>
    </row>
    <row r="369" spans="1:33" x14ac:dyDescent="0.5">
      <c r="A369" s="16" t="s">
        <v>2838</v>
      </c>
      <c r="B369" s="16" t="s">
        <v>2839</v>
      </c>
      <c r="C369" s="16" t="s">
        <v>2840</v>
      </c>
      <c r="D369" s="16">
        <v>70444151.75</v>
      </c>
      <c r="E369" s="16">
        <v>131491949.5</v>
      </c>
      <c r="F369" s="16">
        <v>225920264.125</v>
      </c>
      <c r="G369" s="16">
        <v>176926341.71875</v>
      </c>
      <c r="H369" s="16">
        <v>144954361.0625</v>
      </c>
      <c r="I369" s="16">
        <v>225874613.5</v>
      </c>
      <c r="J369" s="16">
        <v>121954842.875</v>
      </c>
      <c r="K369" s="16">
        <v>138709842.875</v>
      </c>
      <c r="L369" s="16">
        <v>47226253.5</v>
      </c>
      <c r="M369" s="16">
        <v>1259</v>
      </c>
      <c r="N369" s="16">
        <v>138.30000000000001</v>
      </c>
      <c r="O369" s="16">
        <f>(I369-F369)*3.72</f>
        <v>-169820.32500000001</v>
      </c>
      <c r="P369" s="16">
        <f>(G369-D369)*5.89</f>
        <v>627180098.91593742</v>
      </c>
      <c r="Q369" s="16">
        <f>(H369-F369)*1</f>
        <v>-80965903.0625</v>
      </c>
      <c r="R369" s="17">
        <v>80000</v>
      </c>
      <c r="S369" s="16">
        <f>(K369-E369)*1.23</f>
        <v>8878008.8512500003</v>
      </c>
      <c r="T369" s="16">
        <f>(L369-F369)*12.4</f>
        <v>-2215805731.75</v>
      </c>
      <c r="U369" s="16">
        <f>(J369-D369)*1</f>
        <v>51510691.125</v>
      </c>
      <c r="V369" s="42">
        <f>MEDIAN(S369:U369)</f>
        <v>8878008.8512500003</v>
      </c>
      <c r="W369" s="16">
        <f>LOG(R369,2)</f>
        <v>16.287712379549451</v>
      </c>
      <c r="X369" s="16">
        <f>LOG(V369,2)</f>
        <v>23.08180471633457</v>
      </c>
      <c r="Y369" s="3">
        <f>V369/R369</f>
        <v>110.975110640625</v>
      </c>
      <c r="Z369" s="3">
        <f>LOG(Y369,2)</f>
        <v>6.7940923367851198</v>
      </c>
      <c r="AA369" s="3">
        <f>TTEST(O369:Q369,S369:U369,2,1)</f>
        <v>0.45198775830576121</v>
      </c>
      <c r="AB369" s="3">
        <f>-LOG(AA369)</f>
        <v>0.34487332751661076</v>
      </c>
      <c r="AC369" s="16" t="s">
        <v>44</v>
      </c>
      <c r="AD369" s="16" t="s">
        <v>1851</v>
      </c>
      <c r="AE369" s="16" t="s">
        <v>2841</v>
      </c>
      <c r="AF369" s="16" t="s">
        <v>44</v>
      </c>
      <c r="AG369" s="15" t="s">
        <v>62</v>
      </c>
    </row>
    <row r="370" spans="1:33" x14ac:dyDescent="0.5">
      <c r="A370" s="16" t="s">
        <v>787</v>
      </c>
      <c r="B370" s="16" t="s">
        <v>788</v>
      </c>
      <c r="C370" s="16" t="s">
        <v>789</v>
      </c>
      <c r="D370" s="16">
        <v>44980604.875</v>
      </c>
      <c r="E370" s="16">
        <v>15250575.1875</v>
      </c>
      <c r="F370" s="16">
        <v>12619065.875</v>
      </c>
      <c r="G370" s="16">
        <v>77220796.125</v>
      </c>
      <c r="H370" s="16">
        <v>77402331.5</v>
      </c>
      <c r="I370" s="16">
        <v>146013515.5</v>
      </c>
      <c r="J370" s="16">
        <v>103192232.75</v>
      </c>
      <c r="K370" s="16">
        <v>103080213</v>
      </c>
      <c r="L370" s="16">
        <v>47822628.5</v>
      </c>
      <c r="M370" s="16">
        <v>858</v>
      </c>
      <c r="N370" s="16">
        <v>95.3</v>
      </c>
      <c r="O370" s="16">
        <f>(I370-F370)*3.72</f>
        <v>496227352.60500002</v>
      </c>
      <c r="P370" s="16">
        <f>(G370-D370)*5.89</f>
        <v>189894726.46249998</v>
      </c>
      <c r="Q370" s="16">
        <f>(H370-F370)*1</f>
        <v>64783265.625</v>
      </c>
      <c r="R370" s="17">
        <f>MEDIAN(O370:Q370)</f>
        <v>189894726.46249998</v>
      </c>
      <c r="S370" s="16">
        <f>(K370-E370)*1.23</f>
        <v>108030454.50937499</v>
      </c>
      <c r="T370" s="16">
        <f>(L370-F370)*12.4</f>
        <v>436524176.55000001</v>
      </c>
      <c r="U370" s="16">
        <f>(J370-D370)*1</f>
        <v>58211627.875</v>
      </c>
      <c r="V370" s="42">
        <f>MEDIAN(S370:U370)</f>
        <v>108030454.50937499</v>
      </c>
      <c r="W370" s="16">
        <f>LOG(R370,2)</f>
        <v>27.500624600278567</v>
      </c>
      <c r="X370" s="16">
        <f>LOG(V370,2)</f>
        <v>26.686862834228933</v>
      </c>
      <c r="Y370" s="3">
        <f>V370/R370</f>
        <v>0.56889654874491014</v>
      </c>
      <c r="Z370" s="3">
        <f>LOG(Y370,2)</f>
        <v>-0.81376176604963657</v>
      </c>
      <c r="AA370" s="3">
        <f>TTEST(O370:Q370,S370:U370,2,1)</f>
        <v>0.81405436468268344</v>
      </c>
      <c r="AB370" s="3">
        <f>-LOG(AA370)</f>
        <v>8.9346590819270433E-2</v>
      </c>
      <c r="AC370" s="16" t="s">
        <v>463</v>
      </c>
      <c r="AD370" s="16" t="s">
        <v>790</v>
      </c>
      <c r="AE370" s="16" t="s">
        <v>687</v>
      </c>
      <c r="AF370" s="16" t="s">
        <v>791</v>
      </c>
      <c r="AG370" s="15" t="s">
        <v>62</v>
      </c>
    </row>
    <row r="371" spans="1:33" x14ac:dyDescent="0.5">
      <c r="A371" s="16" t="s">
        <v>1588</v>
      </c>
      <c r="B371" s="16" t="s">
        <v>1589</v>
      </c>
      <c r="C371" s="16" t="s">
        <v>1590</v>
      </c>
      <c r="D371" s="16">
        <v>24311267.75</v>
      </c>
      <c r="E371" s="16">
        <v>14017676</v>
      </c>
      <c r="F371" s="16">
        <v>17325551.25</v>
      </c>
      <c r="G371" s="16">
        <v>77936910</v>
      </c>
      <c r="H371" s="16">
        <v>63105128</v>
      </c>
      <c r="I371" s="16">
        <v>138542074</v>
      </c>
      <c r="J371" s="16">
        <v>107359227</v>
      </c>
      <c r="K371" s="16">
        <v>69315521</v>
      </c>
      <c r="L371" s="16">
        <v>48307088.5</v>
      </c>
      <c r="M371" s="16">
        <v>385</v>
      </c>
      <c r="N371" s="16">
        <v>42.2</v>
      </c>
      <c r="O371" s="16">
        <f>(I371-F371)*3.72</f>
        <v>450925464.63</v>
      </c>
      <c r="P371" s="16">
        <f>(G371-D371)*5.89</f>
        <v>315855032.85249996</v>
      </c>
      <c r="Q371" s="16">
        <f>(H371-F371)*1</f>
        <v>45779576.75</v>
      </c>
      <c r="R371" s="17">
        <f>MEDIAN(O371:Q371)</f>
        <v>315855032.85249996</v>
      </c>
      <c r="S371" s="16">
        <f>(K371-E371)*1.23</f>
        <v>68016349.349999994</v>
      </c>
      <c r="T371" s="16">
        <f>(L371-F371)*12.4</f>
        <v>384171061.90000004</v>
      </c>
      <c r="U371" s="16">
        <f>(J371-D371)*1</f>
        <v>83047959.25</v>
      </c>
      <c r="V371" s="42">
        <f>MEDIAN(S371:U371)</f>
        <v>83047959.25</v>
      </c>
      <c r="W371" s="16">
        <f>LOG(R371,2)</f>
        <v>28.234687319487222</v>
      </c>
      <c r="X371" s="16">
        <f>LOG(V371,2)</f>
        <v>26.307441381272419</v>
      </c>
      <c r="Y371" s="3">
        <f>V371/R371</f>
        <v>0.26293061883481933</v>
      </c>
      <c r="Z371" s="3">
        <f>LOG(Y371,2)</f>
        <v>-1.9272459382148035</v>
      </c>
      <c r="AA371" s="3">
        <f>TTEST(O371:Q371,S371:U371,2,1)</f>
        <v>0.59022694910772355</v>
      </c>
      <c r="AB371" s="3">
        <f>-LOG(AA371)</f>
        <v>0.22898096497909537</v>
      </c>
      <c r="AC371" s="16" t="s">
        <v>765</v>
      </c>
      <c r="AD371" s="16" t="s">
        <v>458</v>
      </c>
      <c r="AE371" s="16" t="s">
        <v>51</v>
      </c>
      <c r="AF371" s="16" t="s">
        <v>1591</v>
      </c>
      <c r="AG371" s="15" t="s">
        <v>82</v>
      </c>
    </row>
    <row r="372" spans="1:33" x14ac:dyDescent="0.5">
      <c r="A372" s="16" t="s">
        <v>159</v>
      </c>
      <c r="B372" s="16" t="s">
        <v>160</v>
      </c>
      <c r="C372" s="16" t="s">
        <v>161</v>
      </c>
      <c r="D372" s="16">
        <v>39898331.1875</v>
      </c>
      <c r="E372" s="16">
        <v>43172988.0625</v>
      </c>
      <c r="F372" s="16">
        <v>18913330.5625</v>
      </c>
      <c r="G372" s="16">
        <v>189764352.1875</v>
      </c>
      <c r="H372" s="16">
        <v>164574854.25</v>
      </c>
      <c r="I372" s="16">
        <v>86379748.25</v>
      </c>
      <c r="J372" s="16">
        <v>153599386.8125</v>
      </c>
      <c r="K372" s="16">
        <v>78447956.875</v>
      </c>
      <c r="L372" s="16">
        <v>49224123.6875</v>
      </c>
      <c r="M372" s="16">
        <v>263</v>
      </c>
      <c r="N372" s="16">
        <v>29.6</v>
      </c>
      <c r="O372" s="16">
        <f>(I372-F372)*3.72</f>
        <v>250975073.79750001</v>
      </c>
      <c r="P372" s="16">
        <f>(G372-D372)*5.89</f>
        <v>882710863.68999994</v>
      </c>
      <c r="Q372" s="16">
        <f>(H372-F372)*1</f>
        <v>145661523.6875</v>
      </c>
      <c r="R372" s="17">
        <f>MEDIAN(O372:Q372)</f>
        <v>250975073.79750001</v>
      </c>
      <c r="S372" s="16">
        <f>(K372-E372)*1.23</f>
        <v>43388211.639375001</v>
      </c>
      <c r="T372" s="16">
        <f>(L372-F372)*12.4</f>
        <v>375853834.75</v>
      </c>
      <c r="U372" s="16">
        <f>(J372-D372)*1</f>
        <v>113701055.625</v>
      </c>
      <c r="V372" s="42">
        <f>MEDIAN(S372:U372)</f>
        <v>113701055.625</v>
      </c>
      <c r="W372" s="16">
        <f>LOG(R372,2)</f>
        <v>27.90296884560782</v>
      </c>
      <c r="X372" s="16">
        <f>LOG(V372,2)</f>
        <v>26.760670407681594</v>
      </c>
      <c r="Y372" s="3">
        <f>V372/R372</f>
        <v>0.453037243518215</v>
      </c>
      <c r="Z372" s="3">
        <f>LOG(Y372,2)</f>
        <v>-1.1422984379262293</v>
      </c>
      <c r="AA372" s="3">
        <f>TTEST(O372:Q372,S372:U372,2,1)</f>
        <v>0.21455200883972803</v>
      </c>
      <c r="AB372" s="3">
        <f>-LOG(AA372)</f>
        <v>0.66846741483476002</v>
      </c>
      <c r="AC372" s="16" t="s">
        <v>112</v>
      </c>
      <c r="AD372" s="16" t="s">
        <v>59</v>
      </c>
      <c r="AE372" s="16" t="s">
        <v>60</v>
      </c>
      <c r="AF372" s="16" t="s">
        <v>123</v>
      </c>
      <c r="AG372" s="15" t="s">
        <v>62</v>
      </c>
    </row>
    <row r="373" spans="1:33" x14ac:dyDescent="0.5">
      <c r="A373" s="16" t="s">
        <v>2054</v>
      </c>
      <c r="B373" s="16" t="s">
        <v>2055</v>
      </c>
      <c r="C373" s="16" t="s">
        <v>2056</v>
      </c>
      <c r="D373" s="16">
        <v>97475406.4375</v>
      </c>
      <c r="E373" s="16">
        <v>68320554.25</v>
      </c>
      <c r="F373" s="16">
        <v>56592141.4375</v>
      </c>
      <c r="G373" s="16">
        <v>171906953</v>
      </c>
      <c r="H373" s="16">
        <v>160563504</v>
      </c>
      <c r="I373" s="16">
        <v>149214360.9375</v>
      </c>
      <c r="J373" s="16">
        <v>171167426.75</v>
      </c>
      <c r="K373" s="16">
        <v>114430245.5</v>
      </c>
      <c r="L373" s="16">
        <v>50201897.25</v>
      </c>
      <c r="M373" s="16">
        <v>660</v>
      </c>
      <c r="N373" s="16">
        <v>73.099999999999994</v>
      </c>
      <c r="O373" s="16">
        <f>(I373-F373)*3.72</f>
        <v>344554656.54000002</v>
      </c>
      <c r="P373" s="16">
        <f>(G373-D373)*5.89</f>
        <v>438401809.25312495</v>
      </c>
      <c r="Q373" s="16">
        <f>(H373-F373)*1</f>
        <v>103971362.5625</v>
      </c>
      <c r="R373" s="17">
        <f>MEDIAN(O373:Q373)</f>
        <v>344554656.54000002</v>
      </c>
      <c r="S373" s="16">
        <f>(K373-E373)*1.23</f>
        <v>56714920.237499997</v>
      </c>
      <c r="T373" s="16">
        <f>(L373-F373)*12.4</f>
        <v>-79239027.924999997</v>
      </c>
      <c r="U373" s="16">
        <f>(J373-D373)*1</f>
        <v>73692020.3125</v>
      </c>
      <c r="V373" s="42">
        <f>MEDIAN(S373:U373)</f>
        <v>56714920.237499997</v>
      </c>
      <c r="W373" s="16">
        <f>LOG(R373,2)</f>
        <v>28.360157614204653</v>
      </c>
      <c r="X373" s="16">
        <f>LOG(V373,2)</f>
        <v>25.757224985287657</v>
      </c>
      <c r="Y373" s="3">
        <f>V373/R373</f>
        <v>0.16460355174714017</v>
      </c>
      <c r="Z373" s="3">
        <f>LOG(Y373,2)</f>
        <v>-2.6029326289169945</v>
      </c>
      <c r="AA373" s="3">
        <f>TTEST(O373:Q373,S373:U373,2,1)</f>
        <v>0.18637925211043638</v>
      </c>
      <c r="AB373" s="3">
        <f>-LOG(AA373)</f>
        <v>0.72960243530536839</v>
      </c>
      <c r="AC373" s="16" t="s">
        <v>155</v>
      </c>
      <c r="AD373" s="16" t="s">
        <v>72</v>
      </c>
      <c r="AE373" s="16" t="s">
        <v>60</v>
      </c>
      <c r="AF373" s="16" t="s">
        <v>44</v>
      </c>
      <c r="AG373" s="15" t="s">
        <v>62</v>
      </c>
    </row>
    <row r="374" spans="1:33" x14ac:dyDescent="0.5">
      <c r="A374" s="16" t="s">
        <v>662</v>
      </c>
      <c r="B374" s="16" t="s">
        <v>663</v>
      </c>
      <c r="C374" s="16" t="s">
        <v>664</v>
      </c>
      <c r="D374" s="16">
        <v>37404460.875</v>
      </c>
      <c r="E374" s="16">
        <v>35701453.9375</v>
      </c>
      <c r="F374" s="16">
        <v>31282165.6875</v>
      </c>
      <c r="G374" s="16">
        <v>125596060.25</v>
      </c>
      <c r="H374" s="16">
        <v>94867778.625</v>
      </c>
      <c r="I374" s="16">
        <v>71291535.5</v>
      </c>
      <c r="J374" s="16">
        <v>86024601</v>
      </c>
      <c r="K374" s="16">
        <v>56512558</v>
      </c>
      <c r="L374" s="16">
        <v>52094114.1875</v>
      </c>
      <c r="M374" s="16">
        <v>248</v>
      </c>
      <c r="N374" s="16">
        <v>27.7</v>
      </c>
      <c r="O374" s="16">
        <f>(I374-F374)*3.72</f>
        <v>148834855.70250002</v>
      </c>
      <c r="P374" s="16">
        <f>(G374-D374)*5.89</f>
        <v>519448520.31874996</v>
      </c>
      <c r="Q374" s="16">
        <f>(H374-F374)*1</f>
        <v>63585612.9375</v>
      </c>
      <c r="R374" s="17">
        <f>MEDIAN(O374:Q374)</f>
        <v>148834855.70250002</v>
      </c>
      <c r="S374" s="16">
        <f>(K374-E374)*1.23</f>
        <v>25597657.996874999</v>
      </c>
      <c r="T374" s="16">
        <f>(L374-F374)*12.4</f>
        <v>258068161.40000001</v>
      </c>
      <c r="U374" s="16">
        <f>(J374-D374)*1</f>
        <v>48620140.125</v>
      </c>
      <c r="V374" s="42">
        <f>MEDIAN(S374:U374)</f>
        <v>48620140.125</v>
      </c>
      <c r="W374" s="16">
        <f>LOG(R374,2)</f>
        <v>27.149137190520758</v>
      </c>
      <c r="X374" s="16">
        <f>LOG(V374,2)</f>
        <v>25.53505071548339</v>
      </c>
      <c r="Y374" s="3">
        <f>V374/R374</f>
        <v>0.32667173220623019</v>
      </c>
      <c r="Z374" s="3">
        <f>LOG(Y374,2)</f>
        <v>-1.6140864750373674</v>
      </c>
      <c r="AA374" s="3">
        <f>TTEST(O374:Q374,S374:U374,2,1)</f>
        <v>0.20273426003488204</v>
      </c>
      <c r="AB374" s="3">
        <f>-LOG(AA374)</f>
        <v>0.6930728537399814</v>
      </c>
      <c r="AC374" s="16" t="s">
        <v>665</v>
      </c>
      <c r="AD374" s="16" t="s">
        <v>311</v>
      </c>
      <c r="AE374" s="16" t="s">
        <v>60</v>
      </c>
      <c r="AF374" s="16" t="s">
        <v>666</v>
      </c>
      <c r="AG374" s="15" t="s">
        <v>62</v>
      </c>
    </row>
    <row r="375" spans="1:33" x14ac:dyDescent="0.5">
      <c r="A375" s="16" t="s">
        <v>1853</v>
      </c>
      <c r="B375" s="16" t="s">
        <v>1854</v>
      </c>
      <c r="C375" s="16" t="s">
        <v>1855</v>
      </c>
      <c r="D375" s="16">
        <v>48370967.125</v>
      </c>
      <c r="E375" s="16">
        <v>35316049</v>
      </c>
      <c r="F375" s="16">
        <v>51159236.9375</v>
      </c>
      <c r="G375" s="16">
        <v>150960780.75</v>
      </c>
      <c r="H375" s="16">
        <v>139876399.5</v>
      </c>
      <c r="I375" s="16">
        <v>145329028.75</v>
      </c>
      <c r="J375" s="16">
        <v>171073340</v>
      </c>
      <c r="K375" s="16">
        <v>95656028.75</v>
      </c>
      <c r="L375" s="16">
        <v>52719573.875</v>
      </c>
      <c r="M375" s="16">
        <v>452</v>
      </c>
      <c r="N375" s="16">
        <v>49.5</v>
      </c>
      <c r="O375" s="16">
        <f>(I375-F375)*3.72</f>
        <v>350311625.54250002</v>
      </c>
      <c r="P375" s="16">
        <f>(G375-D375)*5.89</f>
        <v>604254002.25124991</v>
      </c>
      <c r="Q375" s="16">
        <f>(H375-F375)*1</f>
        <v>88717162.5625</v>
      </c>
      <c r="R375" s="17">
        <f>MEDIAN(O375:Q375)</f>
        <v>350311625.54250002</v>
      </c>
      <c r="S375" s="16">
        <f>(K375-E375)*1.23</f>
        <v>74218175.092500001</v>
      </c>
      <c r="T375" s="16">
        <f>(L375-F375)*12.4</f>
        <v>19348178.025000002</v>
      </c>
      <c r="U375" s="16">
        <f>(J375-D375)*1</f>
        <v>122702372.875</v>
      </c>
      <c r="V375" s="42">
        <f>MEDIAN(S375:U375)</f>
        <v>74218175.092500001</v>
      </c>
      <c r="W375" s="16">
        <f>LOG(R375,2)</f>
        <v>28.384063625726476</v>
      </c>
      <c r="X375" s="16">
        <f>LOG(V375,2)</f>
        <v>26.145269192094617</v>
      </c>
      <c r="Y375" s="3">
        <f>V375/R375</f>
        <v>0.21186329450975017</v>
      </c>
      <c r="Z375" s="3">
        <f>LOG(Y375,2)</f>
        <v>-2.238794433631861</v>
      </c>
      <c r="AA375" s="3">
        <f>TTEST(O375:Q375,S375:U375,2,1)</f>
        <v>0.26279609765000089</v>
      </c>
      <c r="AB375" s="3">
        <f>-LOG(AA375)</f>
        <v>0.58038108805310196</v>
      </c>
      <c r="AC375" s="16" t="s">
        <v>112</v>
      </c>
      <c r="AD375" s="16" t="s">
        <v>1856</v>
      </c>
      <c r="AE375" s="16" t="s">
        <v>60</v>
      </c>
      <c r="AF375" s="16" t="s">
        <v>1857</v>
      </c>
      <c r="AG375" s="15" t="s">
        <v>242</v>
      </c>
    </row>
    <row r="376" spans="1:33" x14ac:dyDescent="0.5">
      <c r="A376" s="16" t="s">
        <v>1531</v>
      </c>
      <c r="B376" s="16" t="s">
        <v>1532</v>
      </c>
      <c r="C376" s="16" t="s">
        <v>1533</v>
      </c>
      <c r="D376" s="16">
        <v>29055412.0625</v>
      </c>
      <c r="E376" s="16">
        <v>19273666.875</v>
      </c>
      <c r="F376" s="16">
        <v>33938226</v>
      </c>
      <c r="G376" s="16">
        <v>93366724.25</v>
      </c>
      <c r="H376" s="16">
        <v>75737445.5</v>
      </c>
      <c r="I376" s="16">
        <v>107492187</v>
      </c>
      <c r="J376" s="16">
        <v>105830303.125</v>
      </c>
      <c r="K376" s="16">
        <v>63717590</v>
      </c>
      <c r="L376" s="16">
        <v>54172579.25</v>
      </c>
      <c r="M376" s="16">
        <v>298</v>
      </c>
      <c r="N376" s="16">
        <v>32.799999999999997</v>
      </c>
      <c r="O376" s="16">
        <f>(I376-F376)*3.72</f>
        <v>273620734.92000002</v>
      </c>
      <c r="P376" s="16">
        <f>(G376-D376)*5.89</f>
        <v>378793628.78437495</v>
      </c>
      <c r="Q376" s="16">
        <f>(H376-F376)*1</f>
        <v>41799219.5</v>
      </c>
      <c r="R376" s="17">
        <f>MEDIAN(O376:Q376)</f>
        <v>273620734.92000002</v>
      </c>
      <c r="S376" s="16">
        <f>(K376-E376)*1.23</f>
        <v>54666025.443750001</v>
      </c>
      <c r="T376" s="16">
        <f>(L376-F376)*12.4</f>
        <v>250905980.30000001</v>
      </c>
      <c r="U376" s="16">
        <f>(J376-D376)*1</f>
        <v>76774891.0625</v>
      </c>
      <c r="V376" s="42">
        <f>MEDIAN(S376:U376)</f>
        <v>76774891.0625</v>
      </c>
      <c r="W376" s="16">
        <f>LOG(R376,2)</f>
        <v>28.027602320582886</v>
      </c>
      <c r="X376" s="16">
        <f>LOG(V376,2)</f>
        <v>26.194131224343948</v>
      </c>
      <c r="Y376" s="3">
        <f>V376/R376</f>
        <v>0.28058871738995617</v>
      </c>
      <c r="Z376" s="3">
        <f>LOG(Y376,2)</f>
        <v>-1.8334710962389393</v>
      </c>
      <c r="AA376" s="3">
        <f>TTEST(O376:Q376,S376:U376,2,1)</f>
        <v>0.29656760448936947</v>
      </c>
      <c r="AB376" s="3">
        <f>-LOG(AA376)</f>
        <v>0.52787629079887122</v>
      </c>
      <c r="AC376" s="16" t="s">
        <v>1534</v>
      </c>
      <c r="AD376" s="16" t="s">
        <v>1205</v>
      </c>
      <c r="AE376" s="16" t="s">
        <v>319</v>
      </c>
      <c r="AF376" s="16" t="s">
        <v>1535</v>
      </c>
      <c r="AG376" s="15" t="s">
        <v>101</v>
      </c>
    </row>
    <row r="377" spans="1:33" x14ac:dyDescent="0.5">
      <c r="A377" s="16" t="s">
        <v>2194</v>
      </c>
      <c r="B377" s="16" t="s">
        <v>2195</v>
      </c>
      <c r="C377" s="16" t="s">
        <v>2196</v>
      </c>
      <c r="D377" s="16">
        <v>33769114.5</v>
      </c>
      <c r="E377" s="16">
        <v>22119398.25</v>
      </c>
      <c r="F377" s="16">
        <v>45399676.8125</v>
      </c>
      <c r="G377" s="16">
        <v>178995693.1875</v>
      </c>
      <c r="H377" s="16">
        <v>180971269.375</v>
      </c>
      <c r="I377" s="16">
        <v>365228794.75</v>
      </c>
      <c r="J377" s="16">
        <v>86508261.03125</v>
      </c>
      <c r="K377" s="16">
        <v>152334715.375</v>
      </c>
      <c r="L377" s="16">
        <v>54385144.875</v>
      </c>
      <c r="M377" s="16">
        <v>1118</v>
      </c>
      <c r="N377" s="16">
        <v>122.2</v>
      </c>
      <c r="O377" s="16">
        <f>(I377-F377)*3.72</f>
        <v>1189764318.7275</v>
      </c>
      <c r="P377" s="16">
        <f>(G377-D377)*5.89</f>
        <v>855384548.4693749</v>
      </c>
      <c r="Q377" s="16">
        <f>(H377-F377)*1</f>
        <v>135571592.5625</v>
      </c>
      <c r="R377" s="17">
        <f>MEDIAN(O377:Q377)</f>
        <v>855384548.4693749</v>
      </c>
      <c r="S377" s="16">
        <f>(K377-E377)*1.23</f>
        <v>160164840.06375</v>
      </c>
      <c r="T377" s="16">
        <f>(L377-F377)*12.4</f>
        <v>111419803.97500001</v>
      </c>
      <c r="U377" s="16">
        <f>(J377-D377)*1</f>
        <v>52739146.53125</v>
      </c>
      <c r="V377" s="42">
        <f>MEDIAN(S377:U377)</f>
        <v>111419803.97500001</v>
      </c>
      <c r="W377" s="16">
        <f>LOG(R377,2)</f>
        <v>29.67199790593444</v>
      </c>
      <c r="X377" s="16">
        <f>LOG(V377,2)</f>
        <v>26.731430442021285</v>
      </c>
      <c r="Y377" s="3">
        <f>V377/R377</f>
        <v>0.13025697526846214</v>
      </c>
      <c r="Z377" s="3">
        <f>LOG(Y377,2)</f>
        <v>-2.9405674639131583</v>
      </c>
      <c r="AA377" s="3">
        <f>TTEST(O377:Q377,S377:U377,2,1)</f>
        <v>0.15803046639884932</v>
      </c>
      <c r="AB377" s="3">
        <f>-LOG(AA377)</f>
        <v>0.80125917815067638</v>
      </c>
      <c r="AC377" s="16" t="s">
        <v>759</v>
      </c>
      <c r="AD377" s="16" t="s">
        <v>1250</v>
      </c>
      <c r="AE377" s="16" t="s">
        <v>51</v>
      </c>
      <c r="AF377" s="16" t="s">
        <v>2197</v>
      </c>
      <c r="AG377" s="15" t="s">
        <v>82</v>
      </c>
    </row>
    <row r="378" spans="1:33" x14ac:dyDescent="0.5">
      <c r="A378" s="16" t="s">
        <v>1471</v>
      </c>
      <c r="B378" s="16" t="s">
        <v>1472</v>
      </c>
      <c r="C378" s="16" t="s">
        <v>1473</v>
      </c>
      <c r="D378" s="16">
        <v>57281119</v>
      </c>
      <c r="E378" s="16">
        <v>36202182</v>
      </c>
      <c r="F378" s="16">
        <v>29299857.5</v>
      </c>
      <c r="G378" s="16">
        <v>129001150</v>
      </c>
      <c r="H378" s="16">
        <v>76428986</v>
      </c>
      <c r="I378" s="16">
        <v>86695598</v>
      </c>
      <c r="J378" s="16">
        <v>120814458</v>
      </c>
      <c r="K378" s="16">
        <v>75714096</v>
      </c>
      <c r="L378" s="16">
        <v>56085367</v>
      </c>
      <c r="M378" s="16">
        <v>151</v>
      </c>
      <c r="N378" s="16">
        <v>16.3</v>
      </c>
      <c r="O378" s="16">
        <f>(I378-F378)*3.72</f>
        <v>213512154.66</v>
      </c>
      <c r="P378" s="16">
        <f>(G378-D378)*5.89</f>
        <v>422430982.58999997</v>
      </c>
      <c r="Q378" s="16">
        <f>(H378-F378)*1</f>
        <v>47129128.5</v>
      </c>
      <c r="R378" s="17">
        <f>MEDIAN(O378:Q378)</f>
        <v>213512154.66</v>
      </c>
      <c r="S378" s="16">
        <f>(K378-E378)*1.23</f>
        <v>48599654.219999999</v>
      </c>
      <c r="T378" s="16">
        <f>(L378-F378)*12.4</f>
        <v>332140317.80000001</v>
      </c>
      <c r="U378" s="16">
        <f>(J378-D378)*1</f>
        <v>63533339</v>
      </c>
      <c r="V378" s="42">
        <f>MEDIAN(S378:U378)</f>
        <v>63533339</v>
      </c>
      <c r="W378" s="16">
        <f>LOG(R378,2)</f>
        <v>27.669742959945012</v>
      </c>
      <c r="X378" s="16">
        <f>LOG(V378,2)</f>
        <v>25.921010506302487</v>
      </c>
      <c r="Y378" s="3">
        <f>V378/R378</f>
        <v>0.29756310174084216</v>
      </c>
      <c r="Z378" s="3">
        <f>LOG(Y378,2)</f>
        <v>-1.7487324536425233</v>
      </c>
      <c r="AA378" s="3">
        <f>TTEST(O378:Q378,S378:U378,2,1)</f>
        <v>0.26946798359901614</v>
      </c>
      <c r="AB378" s="3">
        <f>-LOG(AA378)</f>
        <v>0.56949282740588081</v>
      </c>
      <c r="AC378" s="16" t="s">
        <v>1474</v>
      </c>
      <c r="AD378" s="16" t="s">
        <v>59</v>
      </c>
      <c r="AE378" s="16" t="s">
        <v>60</v>
      </c>
      <c r="AF378" s="16" t="s">
        <v>577</v>
      </c>
      <c r="AG378" s="15" t="s">
        <v>82</v>
      </c>
    </row>
    <row r="379" spans="1:33" x14ac:dyDescent="0.5">
      <c r="A379" s="16" t="s">
        <v>102</v>
      </c>
      <c r="B379" s="16" t="s">
        <v>103</v>
      </c>
      <c r="C379" s="16" t="s">
        <v>104</v>
      </c>
      <c r="D379" s="16">
        <v>38571028</v>
      </c>
      <c r="E379" s="16">
        <v>56977164.5</v>
      </c>
      <c r="F379" s="16">
        <v>43849349.5</v>
      </c>
      <c r="G379" s="16">
        <v>114447270</v>
      </c>
      <c r="H379" s="16">
        <v>56898496.5</v>
      </c>
      <c r="I379" s="16">
        <v>55612803.5</v>
      </c>
      <c r="J379" s="16">
        <v>59616885</v>
      </c>
      <c r="K379" s="16">
        <v>36781039.5</v>
      </c>
      <c r="L379" s="16">
        <v>56282933</v>
      </c>
      <c r="M379" s="16">
        <v>254</v>
      </c>
      <c r="N379" s="16">
        <v>29</v>
      </c>
      <c r="O379" s="16">
        <f>(I379-F379)*3.72</f>
        <v>43760048.880000003</v>
      </c>
      <c r="P379" s="16">
        <f>(G379-D379)*5.89</f>
        <v>446911065.38</v>
      </c>
      <c r="Q379" s="16">
        <f>(H379-F379)*1</f>
        <v>13049147</v>
      </c>
      <c r="R379" s="17">
        <f>MEDIAN(O379:Q379)</f>
        <v>43760048.880000003</v>
      </c>
      <c r="S379" s="16">
        <f>(K379-E379)*1.23</f>
        <v>-24841233.75</v>
      </c>
      <c r="T379" s="16">
        <f>(L379-F379)*12.4</f>
        <v>154176435.40000001</v>
      </c>
      <c r="U379" s="16">
        <f>(J379-D379)*1</f>
        <v>21045857</v>
      </c>
      <c r="V379" s="42">
        <f>MEDIAN(S379:U379)</f>
        <v>21045857</v>
      </c>
      <c r="W379" s="16">
        <f>LOG(R379,2)</f>
        <v>25.383111013834103</v>
      </c>
      <c r="X379" s="16">
        <f>LOG(V379,2)</f>
        <v>24.327032922499509</v>
      </c>
      <c r="Y379" s="3">
        <f>V379/R379</f>
        <v>0.48093769405314246</v>
      </c>
      <c r="Z379" s="3">
        <f>LOG(Y379,2)</f>
        <v>-1.0560780913345982</v>
      </c>
      <c r="AA379" s="3">
        <f>TTEST(O379:Q379,S379:U379,2,1)</f>
        <v>0.32174320816241553</v>
      </c>
      <c r="AB379" s="3">
        <f>-LOG(AA379)</f>
        <v>0.49249061206527761</v>
      </c>
      <c r="AC379" s="16" t="s">
        <v>105</v>
      </c>
      <c r="AD379" s="16" t="s">
        <v>106</v>
      </c>
      <c r="AE379" s="16" t="s">
        <v>107</v>
      </c>
      <c r="AF379" s="16" t="s">
        <v>108</v>
      </c>
      <c r="AG379" s="15" t="s">
        <v>45</v>
      </c>
    </row>
    <row r="380" spans="1:33" x14ac:dyDescent="0.5">
      <c r="A380" s="16" t="s">
        <v>1686</v>
      </c>
      <c r="B380" s="16" t="s">
        <v>1687</v>
      </c>
      <c r="C380" s="16" t="s">
        <v>1688</v>
      </c>
      <c r="D380" s="16">
        <v>51985408.75</v>
      </c>
      <c r="E380" s="16">
        <v>25389889.5</v>
      </c>
      <c r="F380" s="16">
        <v>31471219.75</v>
      </c>
      <c r="G380" s="16">
        <v>107948737</v>
      </c>
      <c r="H380" s="16">
        <v>70683329.875</v>
      </c>
      <c r="I380" s="16">
        <v>110432510</v>
      </c>
      <c r="J380" s="16">
        <v>88048026.375</v>
      </c>
      <c r="K380" s="16">
        <v>83733055.75</v>
      </c>
      <c r="L380" s="16">
        <v>56289558.75</v>
      </c>
      <c r="M380" s="16">
        <v>707</v>
      </c>
      <c r="N380" s="16">
        <v>76.099999999999994</v>
      </c>
      <c r="O380" s="16">
        <f>(I380-F380)*3.72</f>
        <v>293735999.73000002</v>
      </c>
      <c r="P380" s="16">
        <f>(G380-D380)*5.89</f>
        <v>329624003.39249998</v>
      </c>
      <c r="Q380" s="16">
        <f>(H380-F380)*1</f>
        <v>39212110.125</v>
      </c>
      <c r="R380" s="17">
        <f>MEDIAN(O380:Q380)</f>
        <v>293735999.73000002</v>
      </c>
      <c r="S380" s="16">
        <f>(K380-E380)*1.23</f>
        <v>71762094.487499997</v>
      </c>
      <c r="T380" s="16">
        <f>(L380-F380)*12.4</f>
        <v>307747403.60000002</v>
      </c>
      <c r="U380" s="16">
        <f>(J380-D380)*1</f>
        <v>36062617.625</v>
      </c>
      <c r="V380" s="42">
        <f>MEDIAN(S380:U380)</f>
        <v>71762094.487499997</v>
      </c>
      <c r="W380" s="16">
        <f>LOG(R380,2)</f>
        <v>28.129944849580141</v>
      </c>
      <c r="X380" s="16">
        <f>LOG(V380,2)</f>
        <v>26.096718662364928</v>
      </c>
      <c r="Y380" s="3">
        <f>V380/R380</f>
        <v>0.2443081357186834</v>
      </c>
      <c r="Z380" s="3">
        <f>LOG(Y380,2)</f>
        <v>-2.0332261872152131</v>
      </c>
      <c r="AA380" s="3">
        <f>TTEST(O380:Q380,S380:U380,2,1)</f>
        <v>0.36071852009215633</v>
      </c>
      <c r="AB380" s="3">
        <f>-LOG(AA380)</f>
        <v>0.44283155946331954</v>
      </c>
      <c r="AC380" s="16" t="s">
        <v>1689</v>
      </c>
      <c r="AD380" s="16" t="s">
        <v>72</v>
      </c>
      <c r="AE380" s="16" t="s">
        <v>60</v>
      </c>
      <c r="AF380" s="16" t="s">
        <v>1690</v>
      </c>
      <c r="AG380" s="15" t="s">
        <v>45</v>
      </c>
    </row>
    <row r="381" spans="1:33" x14ac:dyDescent="0.5">
      <c r="A381" s="16" t="s">
        <v>2045</v>
      </c>
      <c r="B381" s="16" t="s">
        <v>2046</v>
      </c>
      <c r="C381" s="16" t="s">
        <v>2047</v>
      </c>
      <c r="D381" s="16">
        <v>48900521.375</v>
      </c>
      <c r="E381" s="16">
        <v>17916535.5</v>
      </c>
      <c r="F381" s="16">
        <v>18733684.125</v>
      </c>
      <c r="G381" s="16">
        <v>40137612.625</v>
      </c>
      <c r="H381" s="16">
        <v>37637477.5</v>
      </c>
      <c r="I381" s="16">
        <v>131595765.5</v>
      </c>
      <c r="J381" s="16">
        <v>58189792.625</v>
      </c>
      <c r="K381" s="16">
        <v>111511100</v>
      </c>
      <c r="L381" s="16">
        <v>56488928.375</v>
      </c>
      <c r="M381" s="16">
        <v>224</v>
      </c>
      <c r="N381" s="16">
        <v>25</v>
      </c>
      <c r="O381" s="16">
        <f>(I381-F381)*3.72</f>
        <v>419846942.71500003</v>
      </c>
      <c r="P381" s="16">
        <f>(G381-D381)*5.89</f>
        <v>-51613532.537499994</v>
      </c>
      <c r="Q381" s="16">
        <f>(H381-F381)*1</f>
        <v>18903793.375</v>
      </c>
      <c r="R381" s="17">
        <f>MEDIAN(O381:Q381)</f>
        <v>18903793.375</v>
      </c>
      <c r="S381" s="16">
        <f>(K381-E381)*1.23</f>
        <v>115121314.33499999</v>
      </c>
      <c r="T381" s="16">
        <f>(L381-F381)*12.4</f>
        <v>468165028.69999999</v>
      </c>
      <c r="U381" s="16">
        <f>(J381-D381)*1</f>
        <v>9289271.25</v>
      </c>
      <c r="V381" s="42">
        <f>MEDIAN(S381:U381)</f>
        <v>115121314.33499999</v>
      </c>
      <c r="W381" s="16">
        <f>LOG(R381,2)</f>
        <v>24.172172429566324</v>
      </c>
      <c r="X381" s="16">
        <f>LOG(V381,2)</f>
        <v>26.778579727569824</v>
      </c>
      <c r="Y381" s="3">
        <f>V381/R381</f>
        <v>6.0898525524113225</v>
      </c>
      <c r="Z381" s="3">
        <f>LOG(Y381,2)</f>
        <v>2.6064072980035013</v>
      </c>
      <c r="AA381" s="3">
        <f>TTEST(O381:Q381,S381:U381,2,1)</f>
        <v>0.80316786914159577</v>
      </c>
      <c r="AB381" s="3">
        <f>-LOG(AA381)</f>
        <v>9.519367387139295E-2</v>
      </c>
      <c r="AC381" s="16" t="s">
        <v>1078</v>
      </c>
      <c r="AD381" s="16" t="s">
        <v>2048</v>
      </c>
      <c r="AE381" s="16" t="s">
        <v>51</v>
      </c>
      <c r="AF381" s="16" t="s">
        <v>2049</v>
      </c>
      <c r="AG381" s="15" t="s">
        <v>158</v>
      </c>
    </row>
    <row r="382" spans="1:33" x14ac:dyDescent="0.5">
      <c r="A382" s="16" t="s">
        <v>1574</v>
      </c>
      <c r="B382" s="16" t="s">
        <v>1575</v>
      </c>
      <c r="C382" s="16" t="s">
        <v>1576</v>
      </c>
      <c r="D382" s="16">
        <v>305236487.375</v>
      </c>
      <c r="E382" s="16">
        <v>21324539.3125</v>
      </c>
      <c r="F382" s="16">
        <v>39173083.21875</v>
      </c>
      <c r="G382" s="16">
        <v>169250716.34375</v>
      </c>
      <c r="H382" s="16">
        <v>171614906.375</v>
      </c>
      <c r="I382" s="16">
        <v>1243985157.5</v>
      </c>
      <c r="J382" s="16">
        <v>132814092.75</v>
      </c>
      <c r="K382" s="16">
        <v>797600893</v>
      </c>
      <c r="L382" s="16">
        <v>56500161.40625</v>
      </c>
      <c r="M382" s="16">
        <v>745</v>
      </c>
      <c r="N382" s="16">
        <v>81.7</v>
      </c>
      <c r="O382" s="16">
        <f>(I382-F382)*3.72</f>
        <v>4481900916.3262501</v>
      </c>
      <c r="P382" s="16">
        <f>(G382-D382)*5.89</f>
        <v>-800956191.37406242</v>
      </c>
      <c r="Q382" s="16">
        <f>(H382-F382)*1</f>
        <v>132441823.15625</v>
      </c>
      <c r="R382" s="17">
        <f>MEDIAN(O382:Q382)</f>
        <v>132441823.15625</v>
      </c>
      <c r="S382" s="16">
        <f>(K382-E382)*1.23</f>
        <v>954819915.03562498</v>
      </c>
      <c r="T382" s="16">
        <f>(L382-F382)*12.4</f>
        <v>214855769.52500001</v>
      </c>
      <c r="U382" s="16">
        <f>(J382-D382)*1</f>
        <v>-172422394.625</v>
      </c>
      <c r="V382" s="42">
        <f>MEDIAN(S382:U382)</f>
        <v>214855769.52500001</v>
      </c>
      <c r="W382" s="16">
        <f>LOG(R382,2)</f>
        <v>26.980783534810364</v>
      </c>
      <c r="X382" s="16">
        <f>LOG(V382,2)</f>
        <v>27.678793277441127</v>
      </c>
      <c r="Y382" s="3">
        <f>V382/R382</f>
        <v>1.6222652663994293</v>
      </c>
      <c r="Z382" s="3">
        <f>LOG(Y382,2)</f>
        <v>0.69800974263076643</v>
      </c>
      <c r="AA382" s="3">
        <f>TTEST(O382:Q382,S382:U382,2,1)</f>
        <v>0.55855072295061337</v>
      </c>
      <c r="AB382" s="3">
        <f>-LOG(AA382)</f>
        <v>0.25293738172958069</v>
      </c>
      <c r="AC382" s="16" t="s">
        <v>882</v>
      </c>
      <c r="AD382" s="16" t="s">
        <v>165</v>
      </c>
      <c r="AE382" s="16" t="s">
        <v>51</v>
      </c>
      <c r="AF382" s="16" t="s">
        <v>1577</v>
      </c>
      <c r="AG382" s="15" t="s">
        <v>82</v>
      </c>
    </row>
    <row r="383" spans="1:33" x14ac:dyDescent="0.5">
      <c r="A383" s="16" t="s">
        <v>109</v>
      </c>
      <c r="B383" s="16" t="s">
        <v>110</v>
      </c>
      <c r="C383" s="16" t="s">
        <v>111</v>
      </c>
      <c r="D383" s="16">
        <v>29557146.875</v>
      </c>
      <c r="E383" s="16">
        <v>18655743.4375</v>
      </c>
      <c r="F383" s="16">
        <v>14879795.75</v>
      </c>
      <c r="G383" s="16">
        <v>160456851</v>
      </c>
      <c r="H383" s="16">
        <v>126248732</v>
      </c>
      <c r="I383" s="16">
        <v>98368278.25</v>
      </c>
      <c r="J383" s="16">
        <v>178621144.4375</v>
      </c>
      <c r="K383" s="16">
        <v>64802525</v>
      </c>
      <c r="L383" s="16">
        <v>56981854</v>
      </c>
      <c r="M383" s="16">
        <v>407</v>
      </c>
      <c r="N383" s="16">
        <v>46.4</v>
      </c>
      <c r="O383" s="16">
        <f>(I383-F383)*3.72</f>
        <v>310577154.90000004</v>
      </c>
      <c r="P383" s="16">
        <f>(G383-D383)*5.89</f>
        <v>770999257.29624999</v>
      </c>
      <c r="Q383" s="16">
        <f>(H383-F383)*1</f>
        <v>111368936.25</v>
      </c>
      <c r="R383" s="17">
        <f>MEDIAN(O383:Q383)</f>
        <v>310577154.90000004</v>
      </c>
      <c r="S383" s="16">
        <f>(K383-E383)*1.23</f>
        <v>56760541.321874999</v>
      </c>
      <c r="T383" s="16">
        <f>(L383-F383)*12.4</f>
        <v>522065522.30000001</v>
      </c>
      <c r="U383" s="16">
        <f>(J383-D383)*1</f>
        <v>149063997.5625</v>
      </c>
      <c r="V383" s="42">
        <f>MEDIAN(S383:U383)</f>
        <v>149063997.5625</v>
      </c>
      <c r="W383" s="16">
        <f>LOG(R383,2)</f>
        <v>28.210376472518217</v>
      </c>
      <c r="X383" s="16">
        <f>LOG(V383,2)</f>
        <v>27.151356614238949</v>
      </c>
      <c r="Y383" s="3">
        <f>V383/R383</f>
        <v>0.47995802399083665</v>
      </c>
      <c r="Z383" s="3">
        <f>LOG(Y383,2)</f>
        <v>-1.0590198582792667</v>
      </c>
      <c r="AA383" s="3">
        <f>TTEST(O383:Q383,S383:U383,2,1)</f>
        <v>0.2489679146865893</v>
      </c>
      <c r="AB383" s="3">
        <f>-LOG(AA383)</f>
        <v>0.60385661825533432</v>
      </c>
      <c r="AC383" s="16" t="s">
        <v>112</v>
      </c>
      <c r="AD383" s="16" t="s">
        <v>113</v>
      </c>
      <c r="AE383" s="16" t="s">
        <v>60</v>
      </c>
      <c r="AF383" s="16" t="s">
        <v>114</v>
      </c>
      <c r="AG383" s="15" t="s">
        <v>62</v>
      </c>
    </row>
    <row r="384" spans="1:33" x14ac:dyDescent="0.5">
      <c r="A384" s="16" t="s">
        <v>524</v>
      </c>
      <c r="B384" s="16" t="s">
        <v>525</v>
      </c>
      <c r="C384" s="16" t="s">
        <v>526</v>
      </c>
      <c r="D384" s="16">
        <v>26343841.5</v>
      </c>
      <c r="E384" s="16">
        <v>10635096.65625</v>
      </c>
      <c r="F384" s="16">
        <v>8770678.4375</v>
      </c>
      <c r="G384" s="16">
        <v>69912355.5</v>
      </c>
      <c r="H384" s="16">
        <v>71908500.25</v>
      </c>
      <c r="I384" s="16">
        <v>109607505</v>
      </c>
      <c r="J384" s="16">
        <v>109965799.5</v>
      </c>
      <c r="K384" s="16">
        <v>83629494.25</v>
      </c>
      <c r="L384" s="16">
        <v>57559105.25</v>
      </c>
      <c r="M384" s="16">
        <v>1512</v>
      </c>
      <c r="N384" s="16">
        <v>170.5</v>
      </c>
      <c r="O384" s="16">
        <f>(I384-F384)*3.72</f>
        <v>375112994.8125</v>
      </c>
      <c r="P384" s="16">
        <f>(G384-D384)*5.89</f>
        <v>256618547.45999998</v>
      </c>
      <c r="Q384" s="16">
        <f>(H384-F384)*1</f>
        <v>63137821.8125</v>
      </c>
      <c r="R384" s="17">
        <f>MEDIAN(O384:Q384)</f>
        <v>256618547.45999998</v>
      </c>
      <c r="S384" s="16">
        <f>(K384-E384)*1.23</f>
        <v>89783109.040312499</v>
      </c>
      <c r="T384" s="16">
        <f>(L384-F384)*12.4</f>
        <v>604976492.47500002</v>
      </c>
      <c r="U384" s="16">
        <f>(J384-D384)*1</f>
        <v>83621958</v>
      </c>
      <c r="V384" s="42">
        <f>MEDIAN(S384:U384)</f>
        <v>89783109.040312499</v>
      </c>
      <c r="W384" s="16">
        <f>LOG(R384,2)</f>
        <v>27.935050206071868</v>
      </c>
      <c r="X384" s="16">
        <f>LOG(V384,2)</f>
        <v>26.419940719468993</v>
      </c>
      <c r="Y384" s="3">
        <f>V384/R384</f>
        <v>0.34986991364802772</v>
      </c>
      <c r="Z384" s="3">
        <f>LOG(Y384,2)</f>
        <v>-1.5151094866028729</v>
      </c>
      <c r="AA384" s="3">
        <f>TTEST(O384:Q384,S384:U384,2,1)</f>
        <v>0.89303483100008874</v>
      </c>
      <c r="AB384" s="3">
        <f>-LOG(AA384)</f>
        <v>4.9131602011636404E-2</v>
      </c>
      <c r="AC384" s="16" t="s">
        <v>527</v>
      </c>
      <c r="AD384" s="16" t="s">
        <v>414</v>
      </c>
      <c r="AE384" s="16" t="s">
        <v>60</v>
      </c>
      <c r="AF384" s="16" t="s">
        <v>528</v>
      </c>
      <c r="AG384" s="15" t="s">
        <v>62</v>
      </c>
    </row>
    <row r="385" spans="1:33" x14ac:dyDescent="0.5">
      <c r="A385" s="16" t="s">
        <v>780</v>
      </c>
      <c r="B385" s="16" t="s">
        <v>781</v>
      </c>
      <c r="C385" s="16" t="s">
        <v>782</v>
      </c>
      <c r="D385" s="16">
        <v>41481430.375</v>
      </c>
      <c r="E385" s="16">
        <v>14359871.625</v>
      </c>
      <c r="F385" s="16">
        <v>28199361.375</v>
      </c>
      <c r="G385" s="16">
        <v>36242288.3125</v>
      </c>
      <c r="H385" s="16">
        <v>49265546</v>
      </c>
      <c r="I385" s="16">
        <v>81097939</v>
      </c>
      <c r="J385" s="16">
        <v>76482175.75</v>
      </c>
      <c r="K385" s="16">
        <v>50916216</v>
      </c>
      <c r="L385" s="16">
        <v>57567756</v>
      </c>
      <c r="M385" s="16">
        <v>281</v>
      </c>
      <c r="N385" s="16">
        <v>31.1</v>
      </c>
      <c r="O385" s="16">
        <f>(I385-F385)*3.72</f>
        <v>196782708.76500002</v>
      </c>
      <c r="P385" s="16">
        <f>(G385-D385)*5.89</f>
        <v>-30858546.748124998</v>
      </c>
      <c r="Q385" s="16">
        <f>(H385-F385)*1</f>
        <v>21066184.625</v>
      </c>
      <c r="R385" s="17">
        <f>MEDIAN(O385:Q385)</f>
        <v>21066184.625</v>
      </c>
      <c r="S385" s="16">
        <f>(K385-E385)*1.23</f>
        <v>44964303.581249997</v>
      </c>
      <c r="T385" s="16">
        <f>(L385-F385)*12.4</f>
        <v>364168093.35000002</v>
      </c>
      <c r="U385" s="16">
        <f>(J385-D385)*1</f>
        <v>35000745.375</v>
      </c>
      <c r="V385" s="42">
        <f>MEDIAN(S385:U385)</f>
        <v>44964303.581249997</v>
      </c>
      <c r="W385" s="16">
        <f>LOG(R385,2)</f>
        <v>24.328425710164346</v>
      </c>
      <c r="X385" s="16">
        <f>LOG(V385,2)</f>
        <v>25.422276788253352</v>
      </c>
      <c r="Y385" s="3">
        <f>V385/R385</f>
        <v>2.1344303385573311</v>
      </c>
      <c r="Z385" s="3">
        <f>LOG(Y385,2)</f>
        <v>1.0938510780890065</v>
      </c>
      <c r="AA385" s="3">
        <f>TTEST(O385:Q385,S385:U385,2,1)</f>
        <v>0.64937986300708439</v>
      </c>
      <c r="AB385" s="3">
        <f>-LOG(AA385)</f>
        <v>0.18750118278808833</v>
      </c>
      <c r="AC385" s="16" t="s">
        <v>401</v>
      </c>
      <c r="AD385" s="16" t="s">
        <v>72</v>
      </c>
      <c r="AE385" s="16" t="s">
        <v>138</v>
      </c>
      <c r="AF385" s="16" t="s">
        <v>201</v>
      </c>
      <c r="AG385" s="15" t="s">
        <v>45</v>
      </c>
    </row>
    <row r="386" spans="1:33" x14ac:dyDescent="0.5">
      <c r="A386" s="16" t="s">
        <v>2455</v>
      </c>
      <c r="B386" s="16" t="s">
        <v>2456</v>
      </c>
      <c r="C386" s="16" t="s">
        <v>2457</v>
      </c>
      <c r="D386" s="16">
        <v>48193321</v>
      </c>
      <c r="E386" s="16">
        <v>18793954.28125</v>
      </c>
      <c r="F386" s="16">
        <v>37807131.5</v>
      </c>
      <c r="G386" s="16">
        <v>62905600</v>
      </c>
      <c r="H386" s="16">
        <v>63638986.625</v>
      </c>
      <c r="I386" s="16">
        <v>102445038</v>
      </c>
      <c r="J386" s="16">
        <v>107299054</v>
      </c>
      <c r="K386" s="16">
        <v>102397028</v>
      </c>
      <c r="L386" s="16">
        <v>57872840.5</v>
      </c>
      <c r="M386" s="16">
        <v>69</v>
      </c>
      <c r="N386" s="16">
        <v>7.8</v>
      </c>
      <c r="O386" s="16">
        <f>(I386-F386)*3.72</f>
        <v>240453012.18000001</v>
      </c>
      <c r="P386" s="16">
        <f>(G386-D386)*5.89</f>
        <v>86655323.310000002</v>
      </c>
      <c r="Q386" s="16">
        <f>(H386-F386)*1</f>
        <v>25831855.125</v>
      </c>
      <c r="R386" s="17">
        <f>MEDIAN(O386:Q386)</f>
        <v>86655323.310000002</v>
      </c>
      <c r="S386" s="16">
        <f>(K386-E386)*1.23</f>
        <v>102831780.67406251</v>
      </c>
      <c r="T386" s="16">
        <f>(L386-F386)*12.4</f>
        <v>248814791.59999999</v>
      </c>
      <c r="U386" s="16">
        <f>(J386-D386)*1</f>
        <v>59105733</v>
      </c>
      <c r="V386" s="42">
        <f>MEDIAN(S386:U386)</f>
        <v>102831780.67406251</v>
      </c>
      <c r="W386" s="16">
        <f>LOG(R386,2)</f>
        <v>26.368785042299134</v>
      </c>
      <c r="X386" s="16">
        <f>LOG(V386,2)</f>
        <v>26.615710964633397</v>
      </c>
      <c r="Y386" s="3">
        <f>V386/R386</f>
        <v>1.1866758641727408</v>
      </c>
      <c r="Z386" s="3">
        <f>LOG(Y386,2)</f>
        <v>0.24692592233426341</v>
      </c>
      <c r="AA386" s="3">
        <f>TTEST(O386:Q386,S386:U386,2,1)</f>
        <v>0.84495108023052556</v>
      </c>
      <c r="AB386" s="3">
        <f>-LOG(AA386)</f>
        <v>7.3168434483384739E-2</v>
      </c>
      <c r="AC386" s="16" t="s">
        <v>136</v>
      </c>
      <c r="AD386" s="16" t="s">
        <v>639</v>
      </c>
      <c r="AE386" s="16" t="s">
        <v>51</v>
      </c>
      <c r="AF386" s="16" t="s">
        <v>123</v>
      </c>
      <c r="AG386" s="15" t="s">
        <v>62</v>
      </c>
    </row>
    <row r="387" spans="1:33" x14ac:dyDescent="0.5">
      <c r="A387" s="16" t="s">
        <v>2354</v>
      </c>
      <c r="B387" s="16" t="s">
        <v>2355</v>
      </c>
      <c r="C387" s="16" t="s">
        <v>2356</v>
      </c>
      <c r="D387" s="16">
        <v>44473918</v>
      </c>
      <c r="E387" s="16">
        <v>31584205.875</v>
      </c>
      <c r="F387" s="16">
        <v>29853396.8125</v>
      </c>
      <c r="G387" s="16">
        <v>197262281.75</v>
      </c>
      <c r="H387" s="16">
        <v>91510604.25</v>
      </c>
      <c r="I387" s="16">
        <v>188131633.25</v>
      </c>
      <c r="J387" s="16">
        <v>71128623.375</v>
      </c>
      <c r="K387" s="16">
        <v>65841546.25</v>
      </c>
      <c r="L387" s="16">
        <v>59116615.9375</v>
      </c>
      <c r="M387" s="16">
        <v>967</v>
      </c>
      <c r="N387" s="16">
        <v>109.5</v>
      </c>
      <c r="O387" s="16">
        <f>(I387-F387)*3.72</f>
        <v>588795039.54750001</v>
      </c>
      <c r="P387" s="16">
        <f>(G387-D387)*5.89</f>
        <v>899923462.48749995</v>
      </c>
      <c r="Q387" s="16">
        <f>(H387-F387)*1</f>
        <v>61657207.4375</v>
      </c>
      <c r="R387" s="17">
        <f>MEDIAN(O387:Q387)</f>
        <v>588795039.54750001</v>
      </c>
      <c r="S387" s="16">
        <f>(K387-E387)*1.23</f>
        <v>42136528.661250003</v>
      </c>
      <c r="T387" s="16">
        <f>(L387-F387)*12.4</f>
        <v>362863917.15000004</v>
      </c>
      <c r="U387" s="16">
        <f>(J387-D387)*1</f>
        <v>26654705.375</v>
      </c>
      <c r="V387" s="42">
        <f>MEDIAN(S387:U387)</f>
        <v>42136528.661250003</v>
      </c>
      <c r="W387" s="16">
        <f>LOG(R387,2)</f>
        <v>29.133190276196327</v>
      </c>
      <c r="X387" s="16">
        <f>LOG(V387,2)</f>
        <v>25.328568129541768</v>
      </c>
      <c r="Y387" s="3">
        <f>V387/R387</f>
        <v>7.1564000766094621E-2</v>
      </c>
      <c r="Z387" s="3">
        <f>LOG(Y387,2)</f>
        <v>-3.8046221466545567</v>
      </c>
      <c r="AA387" s="3">
        <f>TTEST(O387:Q387,S387:U387,2,1)</f>
        <v>0.15804263900459226</v>
      </c>
      <c r="AB387" s="3">
        <f>-LOG(AA387)</f>
        <v>0.80122572705713646</v>
      </c>
      <c r="AC387" s="16" t="s">
        <v>2357</v>
      </c>
      <c r="AD387" s="16" t="s">
        <v>1344</v>
      </c>
      <c r="AE387" s="16" t="s">
        <v>51</v>
      </c>
      <c r="AF387" s="16" t="s">
        <v>2358</v>
      </c>
      <c r="AG387" s="15" t="s">
        <v>82</v>
      </c>
    </row>
    <row r="388" spans="1:33" x14ac:dyDescent="0.5">
      <c r="A388" s="16" t="s">
        <v>2788</v>
      </c>
      <c r="B388" s="16" t="s">
        <v>2789</v>
      </c>
      <c r="C388" s="16" t="s">
        <v>2790</v>
      </c>
      <c r="D388" s="16">
        <v>151281321</v>
      </c>
      <c r="E388" s="16">
        <v>178770033.75</v>
      </c>
      <c r="F388" s="16">
        <v>253874794.75</v>
      </c>
      <c r="G388" s="16">
        <v>159807045.5625</v>
      </c>
      <c r="H388" s="16">
        <v>180220951.5</v>
      </c>
      <c r="I388" s="16">
        <v>285812251.5</v>
      </c>
      <c r="J388" s="16">
        <v>111639324</v>
      </c>
      <c r="K388" s="16">
        <v>160843239.5</v>
      </c>
      <c r="L388" s="16">
        <v>59676603.6875</v>
      </c>
      <c r="M388" s="16">
        <v>1025</v>
      </c>
      <c r="N388" s="16">
        <v>116.5</v>
      </c>
      <c r="O388" s="16">
        <f>(I388-F388)*3.72</f>
        <v>118807339.11</v>
      </c>
      <c r="P388" s="16">
        <f>(G388-D388)*5.89</f>
        <v>50216517.673124999</v>
      </c>
      <c r="Q388" s="16">
        <f>(H388-F388)*1</f>
        <v>-73653843.25</v>
      </c>
      <c r="R388" s="17">
        <f>MEDIAN(O388:Q388)</f>
        <v>50216517.673124999</v>
      </c>
      <c r="S388" s="16">
        <f>(K388-E388)*1.23</f>
        <v>-22049956.927499998</v>
      </c>
      <c r="T388" s="16">
        <f>(L388-F388)*12.4</f>
        <v>-2408057569.1750002</v>
      </c>
      <c r="U388" s="16">
        <f>(J388-D388)*1</f>
        <v>-39641997</v>
      </c>
      <c r="V388" s="42">
        <f>25000</f>
        <v>25000</v>
      </c>
      <c r="W388" s="16">
        <f>LOG(R388,2)</f>
        <v>25.581658650807711</v>
      </c>
      <c r="X388" s="16">
        <f>LOG(V388,2)</f>
        <v>14.609640474436812</v>
      </c>
      <c r="Y388" s="3">
        <f>V388/R388</f>
        <v>4.9784415882305518E-4</v>
      </c>
      <c r="Z388" s="3">
        <f>LOG(Y388,2)</f>
        <v>-10.9720181763709</v>
      </c>
      <c r="AA388" s="3">
        <f>TTEST(O388:Q388,S388:U388,2,1)</f>
        <v>0.39859992343438877</v>
      </c>
      <c r="AB388" s="3">
        <f>-LOG(AA388)</f>
        <v>0.39946278905757249</v>
      </c>
      <c r="AC388" s="16" t="s">
        <v>447</v>
      </c>
      <c r="AD388" s="16" t="s">
        <v>1975</v>
      </c>
      <c r="AE388" s="16" t="s">
        <v>107</v>
      </c>
      <c r="AF388" s="16" t="s">
        <v>1255</v>
      </c>
      <c r="AG388" s="15" t="s">
        <v>485</v>
      </c>
    </row>
    <row r="389" spans="1:33" x14ac:dyDescent="0.5">
      <c r="A389" s="16" t="s">
        <v>578</v>
      </c>
      <c r="B389" s="16" t="s">
        <v>579</v>
      </c>
      <c r="C389" s="16" t="s">
        <v>580</v>
      </c>
      <c r="D389" s="16">
        <v>74754438.5</v>
      </c>
      <c r="E389" s="16">
        <v>48048373.5</v>
      </c>
      <c r="F389" s="16">
        <v>46212410.5</v>
      </c>
      <c r="G389" s="16">
        <v>174102772.5</v>
      </c>
      <c r="H389" s="16">
        <v>134961662</v>
      </c>
      <c r="I389" s="16">
        <v>129589893</v>
      </c>
      <c r="J389" s="16">
        <v>181354825.25</v>
      </c>
      <c r="K389" s="16">
        <v>88886409.6875</v>
      </c>
      <c r="L389" s="16">
        <v>60116141</v>
      </c>
      <c r="M389" s="16">
        <v>152</v>
      </c>
      <c r="N389" s="16">
        <v>17.7</v>
      </c>
      <c r="O389" s="16">
        <f>(I389-F389)*3.72</f>
        <v>310164234.90000004</v>
      </c>
      <c r="P389" s="16">
        <f>(G389-D389)*5.89</f>
        <v>585161687.25999999</v>
      </c>
      <c r="Q389" s="16">
        <f>(H389-F389)*1</f>
        <v>88749251.5</v>
      </c>
      <c r="R389" s="17">
        <f>MEDIAN(O389:Q389)</f>
        <v>310164234.90000004</v>
      </c>
      <c r="S389" s="16">
        <f>(K389-E389)*1.23</f>
        <v>50230784.510624997</v>
      </c>
      <c r="T389" s="16">
        <f>(L389-F389)*12.4</f>
        <v>172406258.20000002</v>
      </c>
      <c r="U389" s="16">
        <f>(J389-D389)*1</f>
        <v>106600386.75</v>
      </c>
      <c r="V389" s="42">
        <f>MEDIAN(S389:U389)</f>
        <v>106600386.75</v>
      </c>
      <c r="W389" s="16">
        <f>LOG(R389,2)</f>
        <v>28.208457097609628</v>
      </c>
      <c r="X389" s="16">
        <f>LOG(V389,2)</f>
        <v>26.667637431354475</v>
      </c>
      <c r="Y389" s="3">
        <f>V389/R389</f>
        <v>0.34369013172769258</v>
      </c>
      <c r="Z389" s="3">
        <f>LOG(Y389,2)</f>
        <v>-1.540819666255151</v>
      </c>
      <c r="AA389" s="3">
        <f>TTEST(O389:Q389,S389:U389,2,1)</f>
        <v>0.22543902170402341</v>
      </c>
      <c r="AB389" s="3">
        <f>-LOG(AA389)</f>
        <v>0.64697090885797182</v>
      </c>
      <c r="AC389" s="16" t="s">
        <v>92</v>
      </c>
      <c r="AD389" s="16" t="s">
        <v>59</v>
      </c>
      <c r="AE389" s="16" t="s">
        <v>60</v>
      </c>
      <c r="AF389" s="16" t="s">
        <v>67</v>
      </c>
      <c r="AG389" s="15" t="s">
        <v>62</v>
      </c>
    </row>
    <row r="390" spans="1:33" x14ac:dyDescent="0.5">
      <c r="A390" s="27" t="s">
        <v>94</v>
      </c>
      <c r="B390" s="27" t="s">
        <v>95</v>
      </c>
      <c r="C390" s="27" t="s">
        <v>96</v>
      </c>
      <c r="D390" s="27">
        <v>11187599.625</v>
      </c>
      <c r="E390" s="27">
        <v>929477.1875</v>
      </c>
      <c r="F390" s="27">
        <v>5370172</v>
      </c>
      <c r="G390" s="27">
        <v>158276088.9375</v>
      </c>
      <c r="H390" s="27">
        <v>92028151</v>
      </c>
      <c r="I390" s="27">
        <v>106531948.5</v>
      </c>
      <c r="J390" s="27">
        <v>193293955.5</v>
      </c>
      <c r="K390" s="27">
        <v>74608749</v>
      </c>
      <c r="L390" s="27">
        <v>60320834.5</v>
      </c>
      <c r="M390" s="27">
        <v>361</v>
      </c>
      <c r="N390" s="27">
        <v>37.9</v>
      </c>
      <c r="O390" s="28">
        <f>(I390-F390)*3.72</f>
        <v>376321808.58000004</v>
      </c>
      <c r="P390" s="28">
        <f>(G390-D390)*5.89</f>
        <v>866351202.05062497</v>
      </c>
      <c r="Q390" s="28">
        <f>(H390-F390)*1</f>
        <v>86657979</v>
      </c>
      <c r="R390" s="28">
        <f>MEDIAN(O390:Q390)</f>
        <v>376321808.58000004</v>
      </c>
      <c r="S390" s="28">
        <f>(K390-E390)*1.23</f>
        <v>90625504.329374999</v>
      </c>
      <c r="T390" s="28">
        <f>(L390-F390)*12.4</f>
        <v>681388215</v>
      </c>
      <c r="U390" s="28">
        <f>(J390-D390)*1</f>
        <v>182106355.875</v>
      </c>
      <c r="V390" s="43">
        <f>MEDIAN(S390:U390)</f>
        <v>182106355.875</v>
      </c>
      <c r="W390" s="28">
        <f>LOG(R390,2)</f>
        <v>28.487391657908155</v>
      </c>
      <c r="X390" s="28">
        <f>LOG(V390,2)</f>
        <v>27.440206035226517</v>
      </c>
      <c r="Y390" s="22">
        <f>V390/R390</f>
        <v>0.4839112475627016</v>
      </c>
      <c r="Z390" s="22">
        <f>LOG(Y390,2)</f>
        <v>-1.0471856226816396</v>
      </c>
      <c r="AA390" s="18">
        <f>TTEST(O390:Q390,S390:U390,2,1)</f>
        <v>0.3871460378230055</v>
      </c>
      <c r="AB390" s="18">
        <f>-LOG(AA390)</f>
        <v>0.41212518108703228</v>
      </c>
      <c r="AC390" s="27" t="s">
        <v>97</v>
      </c>
      <c r="AD390" s="27" t="s">
        <v>98</v>
      </c>
      <c r="AE390" s="27" t="s">
        <v>99</v>
      </c>
      <c r="AF390" s="27" t="s">
        <v>100</v>
      </c>
      <c r="AG390" s="29" t="s">
        <v>101</v>
      </c>
    </row>
    <row r="391" spans="1:33" x14ac:dyDescent="0.5">
      <c r="A391" s="16" t="s">
        <v>1560</v>
      </c>
      <c r="B391" s="16" t="s">
        <v>1561</v>
      </c>
      <c r="C391" s="16" t="s">
        <v>1562</v>
      </c>
      <c r="D391" s="16">
        <v>59691296.9375</v>
      </c>
      <c r="E391" s="16">
        <v>29986374.546875</v>
      </c>
      <c r="F391" s="16">
        <v>31995426.5</v>
      </c>
      <c r="G391" s="16">
        <v>103088511.25</v>
      </c>
      <c r="H391" s="16">
        <v>109456075.5</v>
      </c>
      <c r="I391" s="16">
        <v>132908128.25</v>
      </c>
      <c r="J391" s="16">
        <v>128943686.5</v>
      </c>
      <c r="K391" s="16">
        <v>80469252.75</v>
      </c>
      <c r="L391" s="16">
        <v>60726517.082031302</v>
      </c>
      <c r="M391" s="16">
        <v>514</v>
      </c>
      <c r="N391" s="16">
        <v>55.8</v>
      </c>
      <c r="O391" s="16">
        <f>(I391-F391)*3.72</f>
        <v>375395250.50999999</v>
      </c>
      <c r="P391" s="16">
        <f>(G391-D391)*5.89</f>
        <v>255609592.300625</v>
      </c>
      <c r="Q391" s="16">
        <f>(H391-F391)*1</f>
        <v>77460649</v>
      </c>
      <c r="R391" s="17">
        <f>MEDIAN(O391:Q391)</f>
        <v>255609592.300625</v>
      </c>
      <c r="S391" s="16">
        <f>(K391-E391)*1.23</f>
        <v>62093940.189843751</v>
      </c>
      <c r="T391" s="16">
        <f>(L391-F391)*12.4</f>
        <v>356265523.21718818</v>
      </c>
      <c r="U391" s="16">
        <f>(J391-D391)*1</f>
        <v>69252389.5625</v>
      </c>
      <c r="V391" s="42">
        <f>MEDIAN(S391:U391)</f>
        <v>69252389.5625</v>
      </c>
      <c r="W391" s="16">
        <f>LOG(R391,2)</f>
        <v>27.929366736639185</v>
      </c>
      <c r="X391" s="16">
        <f>LOG(V391,2)</f>
        <v>26.045360516607897</v>
      </c>
      <c r="Y391" s="3">
        <f>V391/R391</f>
        <v>0.2709303236204515</v>
      </c>
      <c r="Z391" s="3">
        <f>LOG(Y391,2)</f>
        <v>-1.8840062200312897</v>
      </c>
      <c r="AA391" s="3">
        <f>TTEST(O391:Q391,S391:U391,2,1)</f>
        <v>0.61263886844121795</v>
      </c>
      <c r="AB391" s="3">
        <f>-LOG(AA391)</f>
        <v>0.21279545314804085</v>
      </c>
      <c r="AC391" s="16" t="s">
        <v>1563</v>
      </c>
      <c r="AD391" s="16" t="s">
        <v>467</v>
      </c>
      <c r="AE391" s="16" t="s">
        <v>60</v>
      </c>
      <c r="AF391" s="16" t="s">
        <v>1564</v>
      </c>
      <c r="AG391" s="15" t="s">
        <v>281</v>
      </c>
    </row>
    <row r="392" spans="1:33" x14ac:dyDescent="0.5">
      <c r="A392" s="16" t="s">
        <v>1433</v>
      </c>
      <c r="B392" s="16" t="s">
        <v>1434</v>
      </c>
      <c r="C392" s="16" t="s">
        <v>1435</v>
      </c>
      <c r="D392" s="16">
        <v>19077876</v>
      </c>
      <c r="E392" s="16">
        <v>9674697</v>
      </c>
      <c r="F392" s="16">
        <v>31929593.0625</v>
      </c>
      <c r="G392" s="16">
        <v>95161832</v>
      </c>
      <c r="H392" s="16">
        <v>115792764</v>
      </c>
      <c r="I392" s="16">
        <v>60926575.125</v>
      </c>
      <c r="J392" s="16">
        <v>173531680</v>
      </c>
      <c r="K392" s="16">
        <v>42831848</v>
      </c>
      <c r="L392" s="16">
        <v>62044518</v>
      </c>
      <c r="M392" s="16">
        <v>381</v>
      </c>
      <c r="N392" s="16">
        <v>44.3</v>
      </c>
      <c r="O392" s="16">
        <f>(I392-F392)*3.72</f>
        <v>107868773.27250001</v>
      </c>
      <c r="P392" s="16">
        <f>(G392-D392)*5.89</f>
        <v>448134500.83999997</v>
      </c>
      <c r="Q392" s="16">
        <f>(H392-F392)*1</f>
        <v>83863170.9375</v>
      </c>
      <c r="R392" s="17">
        <f>MEDIAN(O392:Q392)</f>
        <v>107868773.27250001</v>
      </c>
      <c r="S392" s="16">
        <f>(K392-E392)*1.23</f>
        <v>40783295.729999997</v>
      </c>
      <c r="T392" s="16">
        <f>(L392-F392)*12.4</f>
        <v>373425069.22500002</v>
      </c>
      <c r="U392" s="16">
        <f>(J392-D392)*1</f>
        <v>154453804</v>
      </c>
      <c r="V392" s="42">
        <f>MEDIAN(S392:U392)</f>
        <v>154453804</v>
      </c>
      <c r="W392" s="16">
        <f>LOG(R392,2)</f>
        <v>26.684702041301183</v>
      </c>
      <c r="X392" s="16">
        <f>LOG(V392,2)</f>
        <v>27.202600162238962</v>
      </c>
      <c r="Y392" s="3">
        <f>V392/R392</f>
        <v>1.4318676231703875</v>
      </c>
      <c r="Z392" s="3">
        <f>LOG(Y392,2)</f>
        <v>0.51789812093777998</v>
      </c>
      <c r="AA392" s="3">
        <f>TTEST(O392:Q392,S392:U392,2,1)</f>
        <v>0.66506470926489436</v>
      </c>
      <c r="AB392" s="3">
        <f>-LOG(AA392)</f>
        <v>0.17713609678794098</v>
      </c>
      <c r="AC392" s="16" t="s">
        <v>413</v>
      </c>
      <c r="AD392" s="16" t="s">
        <v>414</v>
      </c>
      <c r="AE392" s="16" t="s">
        <v>51</v>
      </c>
      <c r="AF392" s="16" t="s">
        <v>44</v>
      </c>
      <c r="AG392" s="15" t="s">
        <v>62</v>
      </c>
    </row>
    <row r="393" spans="1:33" x14ac:dyDescent="0.5">
      <c r="A393" s="16" t="s">
        <v>2094</v>
      </c>
      <c r="B393" s="16" t="s">
        <v>2095</v>
      </c>
      <c r="C393" s="16" t="s">
        <v>2096</v>
      </c>
      <c r="D393" s="16">
        <v>59603632</v>
      </c>
      <c r="E393" s="16">
        <v>44298890.5625</v>
      </c>
      <c r="F393" s="16">
        <v>51484165.25</v>
      </c>
      <c r="G393" s="16">
        <v>263660681</v>
      </c>
      <c r="H393" s="16">
        <v>118568008</v>
      </c>
      <c r="I393" s="16">
        <v>107877870.25</v>
      </c>
      <c r="J393" s="16">
        <v>92074055.5</v>
      </c>
      <c r="K393" s="16">
        <v>49392130</v>
      </c>
      <c r="L393" s="16">
        <v>62288313.5</v>
      </c>
      <c r="M393" s="16">
        <v>275</v>
      </c>
      <c r="N393" s="16">
        <v>29.2</v>
      </c>
      <c r="O393" s="16">
        <f>(I393-F393)*3.72</f>
        <v>209784582.60000002</v>
      </c>
      <c r="P393" s="16">
        <f>(G393-D393)*5.89</f>
        <v>1201896018.6099999</v>
      </c>
      <c r="Q393" s="16">
        <f>(H393-F393)*1</f>
        <v>67083842.75</v>
      </c>
      <c r="R393" s="17">
        <f>MEDIAN(O393:Q393)</f>
        <v>209784582.60000002</v>
      </c>
      <c r="S393" s="16">
        <f>(K393-E393)*1.23</f>
        <v>6264684.5081249997</v>
      </c>
      <c r="T393" s="16">
        <f>(L393-F393)*12.4</f>
        <v>133971438.3</v>
      </c>
      <c r="U393" s="16">
        <f>(J393-D393)*1</f>
        <v>32470423.5</v>
      </c>
      <c r="V393" s="42">
        <f>MEDIAN(S393:U393)</f>
        <v>32470423.5</v>
      </c>
      <c r="W393" s="16">
        <f>LOG(R393,2)</f>
        <v>27.644333414974874</v>
      </c>
      <c r="X393" s="16">
        <f>LOG(V393,2)</f>
        <v>24.952622865508324</v>
      </c>
      <c r="Y393" s="3">
        <f>V393/R393</f>
        <v>0.15477983700028106</v>
      </c>
      <c r="Z393" s="3">
        <f>LOG(Y393,2)</f>
        <v>-2.6917105494665488</v>
      </c>
      <c r="AA393" s="3">
        <f>TTEST(O393:Q393,S393:U393,2,1)</f>
        <v>0.30674262438988342</v>
      </c>
      <c r="AB393" s="3">
        <f>-LOG(AA393)</f>
        <v>0.51322587106317241</v>
      </c>
      <c r="AC393" s="16" t="s">
        <v>514</v>
      </c>
      <c r="AD393" s="16" t="s">
        <v>311</v>
      </c>
      <c r="AE393" s="16" t="s">
        <v>43</v>
      </c>
      <c r="AF393" s="16" t="s">
        <v>44</v>
      </c>
      <c r="AG393" s="15" t="s">
        <v>82</v>
      </c>
    </row>
    <row r="394" spans="1:33" x14ac:dyDescent="0.5">
      <c r="A394" s="16" t="s">
        <v>1787</v>
      </c>
      <c r="B394" s="16" t="s">
        <v>1788</v>
      </c>
      <c r="C394" s="16" t="s">
        <v>1789</v>
      </c>
      <c r="D394" s="16">
        <v>45942543.5</v>
      </c>
      <c r="E394" s="16">
        <v>65807177.75</v>
      </c>
      <c r="F394" s="16">
        <v>16806717.3125</v>
      </c>
      <c r="G394" s="16">
        <v>328561140.25</v>
      </c>
      <c r="H394" s="16">
        <v>203204205.375</v>
      </c>
      <c r="I394" s="16">
        <v>66627185.375</v>
      </c>
      <c r="J394" s="16">
        <v>86682933.0625</v>
      </c>
      <c r="K394" s="16">
        <v>59158914.921875</v>
      </c>
      <c r="L394" s="16">
        <v>62714752.875</v>
      </c>
      <c r="M394" s="16">
        <v>293</v>
      </c>
      <c r="N394" s="16">
        <v>32.1</v>
      </c>
      <c r="O394" s="16">
        <f>(I394-F394)*3.72</f>
        <v>185332141.1925</v>
      </c>
      <c r="P394" s="16">
        <f>(G394-D394)*5.89</f>
        <v>1664623534.8574998</v>
      </c>
      <c r="Q394" s="16">
        <f>(H394-F394)*1</f>
        <v>186397488.0625</v>
      </c>
      <c r="R394" s="17">
        <f>MEDIAN(O394:Q394)</f>
        <v>186397488.0625</v>
      </c>
      <c r="S394" s="16">
        <f>(K394-E394)*1.23</f>
        <v>-8177363.2785937497</v>
      </c>
      <c r="T394" s="16">
        <f>(L394-F394)*12.4</f>
        <v>569259640.97500002</v>
      </c>
      <c r="U394" s="16">
        <f>(J394-D394)*1</f>
        <v>40740389.5625</v>
      </c>
      <c r="V394" s="42">
        <f>MEDIAN(S394:U394)</f>
        <v>40740389.5625</v>
      </c>
      <c r="W394" s="16">
        <f>LOG(R394,2)</f>
        <v>27.473807177115809</v>
      </c>
      <c r="X394" s="16">
        <f>LOG(V394,2)</f>
        <v>25.279956439733791</v>
      </c>
      <c r="Y394" s="3">
        <f>V394/R394</f>
        <v>0.21856726711273891</v>
      </c>
      <c r="Z394" s="3">
        <f>LOG(Y394,2)</f>
        <v>-2.1938507373820171</v>
      </c>
      <c r="AA394" s="3">
        <f>TTEST(O394:Q394,S394:U394,2,1)</f>
        <v>0.26171284494048042</v>
      </c>
      <c r="AB394" s="3">
        <f>-LOG(AA394)</f>
        <v>0.58217496154096759</v>
      </c>
      <c r="AC394" s="16" t="s">
        <v>44</v>
      </c>
      <c r="AD394" s="16" t="s">
        <v>42</v>
      </c>
      <c r="AE394" s="16" t="s">
        <v>51</v>
      </c>
      <c r="AF394" s="16" t="s">
        <v>44</v>
      </c>
      <c r="AG394" s="15" t="s">
        <v>45</v>
      </c>
    </row>
    <row r="395" spans="1:33" x14ac:dyDescent="0.5">
      <c r="A395" s="16" t="s">
        <v>1790</v>
      </c>
      <c r="B395" s="16" t="s">
        <v>1791</v>
      </c>
      <c r="C395" s="16" t="s">
        <v>1792</v>
      </c>
      <c r="D395" s="16">
        <v>45942543.5</v>
      </c>
      <c r="E395" s="16">
        <v>65807177.75</v>
      </c>
      <c r="F395" s="16">
        <v>16806717.3125</v>
      </c>
      <c r="G395" s="16">
        <v>328561140.25</v>
      </c>
      <c r="H395" s="16">
        <v>203204205.375</v>
      </c>
      <c r="I395" s="16">
        <v>66627185.375</v>
      </c>
      <c r="J395" s="16">
        <v>86682933.0625</v>
      </c>
      <c r="K395" s="16">
        <v>59158914.921875</v>
      </c>
      <c r="L395" s="16">
        <v>62714752.875</v>
      </c>
      <c r="M395" s="16">
        <v>293</v>
      </c>
      <c r="N395" s="16">
        <v>32.1</v>
      </c>
      <c r="O395" s="16">
        <f>(I395-F395)*3.72</f>
        <v>185332141.1925</v>
      </c>
      <c r="P395" s="16">
        <f>(G395-D395)*5.89</f>
        <v>1664623534.8574998</v>
      </c>
      <c r="Q395" s="16">
        <f>(H395-F395)*1</f>
        <v>186397488.0625</v>
      </c>
      <c r="R395" s="17">
        <f>MEDIAN(O395:Q395)</f>
        <v>186397488.0625</v>
      </c>
      <c r="S395" s="16">
        <f>(K395-E395)*1.23</f>
        <v>-8177363.2785937497</v>
      </c>
      <c r="T395" s="16">
        <f>(L395-F395)*12.4</f>
        <v>569259640.97500002</v>
      </c>
      <c r="U395" s="16">
        <f>(J395-D395)*1</f>
        <v>40740389.5625</v>
      </c>
      <c r="V395" s="42">
        <f>MEDIAN(S395:U395)</f>
        <v>40740389.5625</v>
      </c>
      <c r="W395" s="16">
        <f>LOG(R395,2)</f>
        <v>27.473807177115809</v>
      </c>
      <c r="X395" s="16">
        <f>LOG(V395,2)</f>
        <v>25.279956439733791</v>
      </c>
      <c r="Y395" s="3">
        <f>V395/R395</f>
        <v>0.21856726711273891</v>
      </c>
      <c r="Z395" s="3">
        <f>LOG(Y395,2)</f>
        <v>-2.1938507373820171</v>
      </c>
      <c r="AA395" s="3">
        <f>TTEST(O395:Q395,S395:U395,2,1)</f>
        <v>0.26171284494048042</v>
      </c>
      <c r="AB395" s="3">
        <f>-LOG(AA395)</f>
        <v>0.58217496154096759</v>
      </c>
      <c r="AC395" s="16" t="s">
        <v>44</v>
      </c>
      <c r="AD395" s="16" t="s">
        <v>42</v>
      </c>
      <c r="AE395" s="16" t="s">
        <v>60</v>
      </c>
      <c r="AF395" s="16" t="s">
        <v>44</v>
      </c>
      <c r="AG395" s="15" t="s">
        <v>45</v>
      </c>
    </row>
    <row r="396" spans="1:33" x14ac:dyDescent="0.5">
      <c r="A396" s="16" t="s">
        <v>1793</v>
      </c>
      <c r="B396" s="16" t="s">
        <v>1794</v>
      </c>
      <c r="C396" s="16" t="s">
        <v>1795</v>
      </c>
      <c r="D396" s="16">
        <v>45942543.5</v>
      </c>
      <c r="E396" s="16">
        <v>65807177.75</v>
      </c>
      <c r="F396" s="16">
        <v>16806717.3125</v>
      </c>
      <c r="G396" s="16">
        <v>328561140.25</v>
      </c>
      <c r="H396" s="16">
        <v>203204205.375</v>
      </c>
      <c r="I396" s="16">
        <v>66627185.375</v>
      </c>
      <c r="J396" s="16">
        <v>86682933.0625</v>
      </c>
      <c r="K396" s="16">
        <v>59158914.921875</v>
      </c>
      <c r="L396" s="16">
        <v>62714752.875</v>
      </c>
      <c r="M396" s="16">
        <v>293</v>
      </c>
      <c r="N396" s="16">
        <v>32</v>
      </c>
      <c r="O396" s="16">
        <f>(I396-F396)*3.72</f>
        <v>185332141.1925</v>
      </c>
      <c r="P396" s="16">
        <f>(G396-D396)*5.89</f>
        <v>1664623534.8574998</v>
      </c>
      <c r="Q396" s="16">
        <f>(H396-F396)*1</f>
        <v>186397488.0625</v>
      </c>
      <c r="R396" s="17">
        <f>MEDIAN(O396:Q396)</f>
        <v>186397488.0625</v>
      </c>
      <c r="S396" s="16">
        <f>(K396-E396)*1.23</f>
        <v>-8177363.2785937497</v>
      </c>
      <c r="T396" s="16">
        <f>(L396-F396)*12.4</f>
        <v>569259640.97500002</v>
      </c>
      <c r="U396" s="16">
        <f>(J396-D396)*1</f>
        <v>40740389.5625</v>
      </c>
      <c r="V396" s="42">
        <f>MEDIAN(S396:U396)</f>
        <v>40740389.5625</v>
      </c>
      <c r="W396" s="16">
        <f>LOG(R396,2)</f>
        <v>27.473807177115809</v>
      </c>
      <c r="X396" s="16">
        <f>LOG(V396,2)</f>
        <v>25.279956439733791</v>
      </c>
      <c r="Y396" s="3">
        <f>V396/R396</f>
        <v>0.21856726711273891</v>
      </c>
      <c r="Z396" s="3">
        <f>LOG(Y396,2)</f>
        <v>-2.1938507373820171</v>
      </c>
      <c r="AA396" s="3">
        <f>TTEST(O396:Q396,S396:U396,2,1)</f>
        <v>0.26171284494048042</v>
      </c>
      <c r="AB396" s="3">
        <f>-LOG(AA396)</f>
        <v>0.58217496154096759</v>
      </c>
      <c r="AC396" s="16" t="s">
        <v>44</v>
      </c>
      <c r="AD396" s="16" t="s">
        <v>42</v>
      </c>
      <c r="AE396" s="16" t="s">
        <v>43</v>
      </c>
      <c r="AF396" s="16" t="s">
        <v>44</v>
      </c>
      <c r="AG396" s="15" t="s">
        <v>45</v>
      </c>
    </row>
    <row r="397" spans="1:33" x14ac:dyDescent="0.5">
      <c r="A397" s="16" t="s">
        <v>166</v>
      </c>
      <c r="B397" s="16" t="s">
        <v>167</v>
      </c>
      <c r="C397" s="16" t="s">
        <v>168</v>
      </c>
      <c r="D397" s="16">
        <v>44030921.5</v>
      </c>
      <c r="E397" s="16">
        <v>19394756</v>
      </c>
      <c r="F397" s="16">
        <v>30973746.875</v>
      </c>
      <c r="G397" s="16">
        <v>87896341.25</v>
      </c>
      <c r="H397" s="16">
        <v>79432050.25</v>
      </c>
      <c r="I397" s="16">
        <v>111453210.0625</v>
      </c>
      <c r="J397" s="16">
        <v>161000606.25</v>
      </c>
      <c r="K397" s="16">
        <v>72076248</v>
      </c>
      <c r="L397" s="16">
        <v>64419129.125</v>
      </c>
      <c r="M397" s="16">
        <v>317</v>
      </c>
      <c r="N397" s="16">
        <v>34.299999999999997</v>
      </c>
      <c r="O397" s="16">
        <f>(I397-F397)*3.72</f>
        <v>299383603.0575</v>
      </c>
      <c r="P397" s="16">
        <f>(G397-D397)*5.89</f>
        <v>258367322.32749999</v>
      </c>
      <c r="Q397" s="16">
        <f>(H397-F397)*1</f>
        <v>48458303.375</v>
      </c>
      <c r="R397" s="17">
        <f>MEDIAN(O397:Q397)</f>
        <v>258367322.32749999</v>
      </c>
      <c r="S397" s="16">
        <f>(K397-E397)*1.23</f>
        <v>64798235.159999996</v>
      </c>
      <c r="T397" s="16">
        <f>(L397-F397)*12.4</f>
        <v>414722739.90000004</v>
      </c>
      <c r="U397" s="16">
        <f>(J397-D397)*1</f>
        <v>116969684.75</v>
      </c>
      <c r="V397" s="42">
        <f>MEDIAN(S397:U397)</f>
        <v>116969684.75</v>
      </c>
      <c r="W397" s="16">
        <f>LOG(R397,2)</f>
        <v>27.944848372097994</v>
      </c>
      <c r="X397" s="16">
        <f>LOG(V397,2)</f>
        <v>26.801559431404378</v>
      </c>
      <c r="Y397" s="3">
        <f>V397/R397</f>
        <v>0.45272631111504164</v>
      </c>
      <c r="Z397" s="3">
        <f>LOG(Y397,2)</f>
        <v>-1.1432889406936146</v>
      </c>
      <c r="AA397" s="3">
        <f>TTEST(O397:Q397,S397:U397,2,1)</f>
        <v>0.98065983665762213</v>
      </c>
      <c r="AB397" s="3">
        <f>-LOG(AA397)</f>
        <v>8.4816110517087605E-3</v>
      </c>
      <c r="AC397" s="16" t="s">
        <v>169</v>
      </c>
      <c r="AD397" s="16" t="s">
        <v>93</v>
      </c>
      <c r="AE397" s="16" t="s">
        <v>60</v>
      </c>
      <c r="AF397" s="16" t="s">
        <v>44</v>
      </c>
      <c r="AG397" s="15" t="s">
        <v>62</v>
      </c>
    </row>
    <row r="398" spans="1:33" x14ac:dyDescent="0.5">
      <c r="A398" s="16" t="s">
        <v>1674</v>
      </c>
      <c r="B398" s="16" t="s">
        <v>1675</v>
      </c>
      <c r="C398" s="16" t="s">
        <v>1676</v>
      </c>
      <c r="D398" s="16">
        <v>64003072.875</v>
      </c>
      <c r="E398" s="16">
        <v>36730488.34375</v>
      </c>
      <c r="F398" s="16">
        <v>26565364.75</v>
      </c>
      <c r="G398" s="16">
        <v>96224915.6875</v>
      </c>
      <c r="H398" s="16">
        <v>76924882.5</v>
      </c>
      <c r="I398" s="16">
        <v>102292528</v>
      </c>
      <c r="J398" s="16">
        <v>157462114.5</v>
      </c>
      <c r="K398" s="16">
        <v>118521842.5</v>
      </c>
      <c r="L398" s="16">
        <v>67535431.5</v>
      </c>
      <c r="M398" s="16">
        <v>808</v>
      </c>
      <c r="N398" s="16">
        <v>90.9</v>
      </c>
      <c r="O398" s="16">
        <f>(I398-F398)*3.72</f>
        <v>281705047.29000002</v>
      </c>
      <c r="P398" s="16">
        <f>(G398-D398)*5.89</f>
        <v>189786654.16562498</v>
      </c>
      <c r="Q398" s="16">
        <f>(H398-F398)*1</f>
        <v>50359517.75</v>
      </c>
      <c r="R398" s="17">
        <f>MEDIAN(O398:Q398)</f>
        <v>189786654.16562498</v>
      </c>
      <c r="S398" s="16">
        <f>(K398-E398)*1.23</f>
        <v>100603365.6121875</v>
      </c>
      <c r="T398" s="16">
        <f>(L398-F398)*12.4</f>
        <v>508028827.69999999</v>
      </c>
      <c r="U398" s="16">
        <f>(J398-D398)*1</f>
        <v>93459041.625</v>
      </c>
      <c r="V398" s="42">
        <f>MEDIAN(S398:U398)</f>
        <v>100603365.6121875</v>
      </c>
      <c r="W398" s="16">
        <f>LOG(R398,2)</f>
        <v>27.499803304429339</v>
      </c>
      <c r="X398" s="16">
        <f>LOG(V398,2)</f>
        <v>26.584103329359557</v>
      </c>
      <c r="Y398" s="3">
        <f>V398/R398</f>
        <v>0.53008661781029087</v>
      </c>
      <c r="Z398" s="3">
        <f>LOG(Y398,2)</f>
        <v>-0.91569997506978262</v>
      </c>
      <c r="AA398" s="3">
        <f>TTEST(O398:Q398,S398:U398,2,1)</f>
        <v>0.71775426434735645</v>
      </c>
      <c r="AB398" s="3">
        <f>-LOG(AA398)</f>
        <v>0.14402421857785236</v>
      </c>
      <c r="AC398" s="16" t="s">
        <v>173</v>
      </c>
      <c r="AD398" s="16" t="s">
        <v>1624</v>
      </c>
      <c r="AE398" s="16" t="s">
        <v>60</v>
      </c>
      <c r="AF398" s="16" t="s">
        <v>174</v>
      </c>
      <c r="AG398" s="15" t="s">
        <v>45</v>
      </c>
    </row>
    <row r="399" spans="1:33" x14ac:dyDescent="0.5">
      <c r="A399" s="16" t="s">
        <v>391</v>
      </c>
      <c r="B399" s="16" t="s">
        <v>392</v>
      </c>
      <c r="C399" s="16" t="s">
        <v>393</v>
      </c>
      <c r="D399" s="16">
        <v>30890970.5</v>
      </c>
      <c r="E399" s="16">
        <v>12005887.46875</v>
      </c>
      <c r="F399" s="16">
        <v>9845154.9375</v>
      </c>
      <c r="G399" s="16">
        <v>84459350</v>
      </c>
      <c r="H399" s="16">
        <v>143552403.5</v>
      </c>
      <c r="I399" s="16">
        <v>232493940.5</v>
      </c>
      <c r="J399" s="16">
        <v>113433983</v>
      </c>
      <c r="K399" s="16">
        <v>111562477.5</v>
      </c>
      <c r="L399" s="16">
        <v>70604893.625</v>
      </c>
      <c r="M399" s="16">
        <v>205</v>
      </c>
      <c r="N399" s="16">
        <v>22.8</v>
      </c>
      <c r="O399" s="16">
        <f>(I399-F399)*3.72</f>
        <v>828253482.29250002</v>
      </c>
      <c r="P399" s="16">
        <f>(G399-D399)*5.89</f>
        <v>315517755.255</v>
      </c>
      <c r="Q399" s="16">
        <f>(H399-F399)*1</f>
        <v>133707248.5625</v>
      </c>
      <c r="R399" s="17">
        <f>MEDIAN(O399:Q399)</f>
        <v>315517755.255</v>
      </c>
      <c r="S399" s="16">
        <f>(K399-E399)*1.23</f>
        <v>122454605.7384375</v>
      </c>
      <c r="T399" s="16">
        <f>(L399-F399)*12.4</f>
        <v>753420759.72500002</v>
      </c>
      <c r="U399" s="16">
        <f>(J399-D399)*1</f>
        <v>82543012.5</v>
      </c>
      <c r="V399" s="42">
        <f>MEDIAN(S399:U399)</f>
        <v>122454605.7384375</v>
      </c>
      <c r="W399" s="16">
        <f>LOG(R399,2)</f>
        <v>28.233145951937757</v>
      </c>
      <c r="X399" s="16">
        <f>LOG(V399,2)</f>
        <v>26.867671796382115</v>
      </c>
      <c r="Y399" s="3">
        <f>V399/R399</f>
        <v>0.38810686149649565</v>
      </c>
      <c r="Z399" s="3">
        <f>LOG(Y399,2)</f>
        <v>-1.3654741555556473</v>
      </c>
      <c r="AA399" s="3">
        <f>TTEST(O399:Q399,S399:U399,2,1)</f>
        <v>0.77864316434529524</v>
      </c>
      <c r="AB399" s="3">
        <f>-LOG(AA399)</f>
        <v>0.10866152469007541</v>
      </c>
      <c r="AC399" s="16" t="s">
        <v>394</v>
      </c>
      <c r="AD399" s="16" t="s">
        <v>395</v>
      </c>
      <c r="AE399" s="16" t="s">
        <v>396</v>
      </c>
      <c r="AF399" s="16" t="s">
        <v>397</v>
      </c>
      <c r="AG399" s="15" t="s">
        <v>62</v>
      </c>
    </row>
    <row r="400" spans="1:33" x14ac:dyDescent="0.5">
      <c r="A400" s="16" t="s">
        <v>783</v>
      </c>
      <c r="B400" s="16" t="s">
        <v>784</v>
      </c>
      <c r="C400" s="16" t="s">
        <v>785</v>
      </c>
      <c r="D400" s="16">
        <v>85905259.5</v>
      </c>
      <c r="E400" s="16">
        <v>24194950.8125</v>
      </c>
      <c r="F400" s="16">
        <v>30459423.75</v>
      </c>
      <c r="G400" s="16">
        <v>79624418.5</v>
      </c>
      <c r="H400" s="16">
        <v>71571903.75</v>
      </c>
      <c r="I400" s="16">
        <v>163747030</v>
      </c>
      <c r="J400" s="16">
        <v>125067313</v>
      </c>
      <c r="K400" s="16">
        <v>129858207.25</v>
      </c>
      <c r="L400" s="16">
        <v>72510596</v>
      </c>
      <c r="M400" s="16">
        <v>437</v>
      </c>
      <c r="N400" s="16">
        <v>50.1</v>
      </c>
      <c r="O400" s="16">
        <f>(I400-F400)*3.72</f>
        <v>495829895.25</v>
      </c>
      <c r="P400" s="16">
        <f>(G400-D400)*5.89</f>
        <v>-36994153.489999995</v>
      </c>
      <c r="Q400" s="16">
        <f>(H400-F400)*1</f>
        <v>41112480</v>
      </c>
      <c r="R400" s="17">
        <f>MEDIAN(O400:Q400)</f>
        <v>41112480</v>
      </c>
      <c r="S400" s="16">
        <f>(K400-E400)*1.23</f>
        <v>129965805.418125</v>
      </c>
      <c r="T400" s="16">
        <f>(L400-F400)*12.4</f>
        <v>521434535.90000004</v>
      </c>
      <c r="U400" s="16">
        <f>(J400-D400)*1</f>
        <v>39162053.5</v>
      </c>
      <c r="V400" s="42">
        <f>MEDIAN(S400:U400)</f>
        <v>129965805.418125</v>
      </c>
      <c r="W400" s="16">
        <f>LOG(R400,2)</f>
        <v>25.293073065444116</v>
      </c>
      <c r="X400" s="16">
        <f>LOG(V400,2)</f>
        <v>26.953556852791799</v>
      </c>
      <c r="Y400" s="3">
        <f>V400/R400</f>
        <v>3.1612251418091297</v>
      </c>
      <c r="Z400" s="3">
        <f>LOG(Y400,2)</f>
        <v>1.6604837873476845</v>
      </c>
      <c r="AA400" s="3">
        <f>TTEST(O400:Q400,S400:U400,2,1)</f>
        <v>0.83515650502684413</v>
      </c>
      <c r="AB400" s="3">
        <f>-LOG(AA400)</f>
        <v>7.8232131821111092E-2</v>
      </c>
      <c r="AC400" s="16" t="s">
        <v>112</v>
      </c>
      <c r="AD400" s="16" t="s">
        <v>118</v>
      </c>
      <c r="AE400" s="16" t="s">
        <v>43</v>
      </c>
      <c r="AF400" s="16" t="s">
        <v>786</v>
      </c>
      <c r="AG400" s="15" t="s">
        <v>62</v>
      </c>
    </row>
    <row r="401" spans="1:33" x14ac:dyDescent="0.5">
      <c r="A401" s="16" t="s">
        <v>1740</v>
      </c>
      <c r="B401" s="16" t="s">
        <v>1741</v>
      </c>
      <c r="C401" s="16" t="s">
        <v>1742</v>
      </c>
      <c r="D401" s="16">
        <v>42379039</v>
      </c>
      <c r="E401" s="16">
        <v>20992166.1875</v>
      </c>
      <c r="F401" s="16">
        <v>26321304.34375</v>
      </c>
      <c r="G401" s="16">
        <v>151650408.5</v>
      </c>
      <c r="H401" s="16">
        <v>125962784.5</v>
      </c>
      <c r="I401" s="16">
        <v>260360679.75</v>
      </c>
      <c r="J401" s="16">
        <v>113111994.75</v>
      </c>
      <c r="K401" s="16">
        <v>142088418</v>
      </c>
      <c r="L401" s="16">
        <v>74259670.1875</v>
      </c>
      <c r="M401" s="16">
        <v>742</v>
      </c>
      <c r="N401" s="16">
        <v>81.5</v>
      </c>
      <c r="O401" s="16">
        <f>(I401-F401)*3.72</f>
        <v>870626476.51125002</v>
      </c>
      <c r="P401" s="16">
        <f>(G401-D401)*5.89</f>
        <v>643608366.35500002</v>
      </c>
      <c r="Q401" s="16">
        <f>(H401-F401)*1</f>
        <v>99641480.15625</v>
      </c>
      <c r="R401" s="17">
        <f>MEDIAN(O401:Q401)</f>
        <v>643608366.35500002</v>
      </c>
      <c r="S401" s="16">
        <f>(K401-E401)*1.23</f>
        <v>148948389.729375</v>
      </c>
      <c r="T401" s="16">
        <f>(L401-F401)*12.4</f>
        <v>594435736.46249998</v>
      </c>
      <c r="U401" s="16">
        <f>(J401-D401)*1</f>
        <v>70732955.75</v>
      </c>
      <c r="V401" s="42">
        <f>MEDIAN(S401:U401)</f>
        <v>148948389.729375</v>
      </c>
      <c r="W401" s="16">
        <f>LOG(R401,2)</f>
        <v>29.261607839076387</v>
      </c>
      <c r="X401" s="16">
        <f>LOG(V401,2)</f>
        <v>27.150237285895454</v>
      </c>
      <c r="Y401" s="3">
        <f>V401/R401</f>
        <v>0.23142705644571809</v>
      </c>
      <c r="Z401" s="3">
        <f>LOG(Y401,2)</f>
        <v>-2.111370553180929</v>
      </c>
      <c r="AA401" s="3">
        <f>TTEST(O401:Q401,S401:U401,2,1)</f>
        <v>0.36217317026603424</v>
      </c>
      <c r="AB401" s="3">
        <f>-LOG(AA401)</f>
        <v>0.44108372530023487</v>
      </c>
      <c r="AC401" s="16" t="s">
        <v>1743</v>
      </c>
      <c r="AD401" s="16" t="s">
        <v>341</v>
      </c>
      <c r="AE401" s="16" t="s">
        <v>51</v>
      </c>
      <c r="AF401" s="16" t="s">
        <v>1744</v>
      </c>
      <c r="AG401" s="15" t="s">
        <v>82</v>
      </c>
    </row>
    <row r="402" spans="1:33" x14ac:dyDescent="0.5">
      <c r="A402" s="16" t="s">
        <v>2824</v>
      </c>
      <c r="B402" s="16" t="s">
        <v>2825</v>
      </c>
      <c r="C402" s="16" t="s">
        <v>2826</v>
      </c>
      <c r="D402" s="16">
        <v>94966592.1875</v>
      </c>
      <c r="E402" s="16">
        <v>85378459.25</v>
      </c>
      <c r="F402" s="16">
        <v>74794116.25</v>
      </c>
      <c r="G402" s="16">
        <v>309646380</v>
      </c>
      <c r="H402" s="16">
        <v>129532140.5</v>
      </c>
      <c r="I402" s="16">
        <v>97613405.25</v>
      </c>
      <c r="J402" s="16">
        <v>149118425.375</v>
      </c>
      <c r="K402" s="16">
        <v>74877693.5</v>
      </c>
      <c r="L402" s="16">
        <v>74395053.5</v>
      </c>
      <c r="M402" s="16">
        <v>586</v>
      </c>
      <c r="N402" s="16">
        <v>66.400000000000006</v>
      </c>
      <c r="O402" s="16">
        <f>(I402-F402)*3.72</f>
        <v>84887755.079999998</v>
      </c>
      <c r="P402" s="16">
        <f>(G402-D402)*5.89</f>
        <v>1264463950.215625</v>
      </c>
      <c r="Q402" s="16">
        <f>(H402-F402)*1</f>
        <v>54738024.25</v>
      </c>
      <c r="R402" s="17">
        <f>MEDIAN(O402:Q402)</f>
        <v>84887755.079999998</v>
      </c>
      <c r="S402" s="16">
        <f>(K402-E402)*1.23</f>
        <v>-12915941.872500001</v>
      </c>
      <c r="T402" s="16">
        <f>(L402-F402)*12.4</f>
        <v>-4948378.1000000006</v>
      </c>
      <c r="U402" s="16">
        <f>(J402-D402)*1</f>
        <v>54151833.1875</v>
      </c>
      <c r="V402" s="42">
        <f>25000</f>
        <v>25000</v>
      </c>
      <c r="W402" s="16">
        <f>LOG(R402,2)</f>
        <v>26.339053126595008</v>
      </c>
      <c r="X402" s="16">
        <f>LOG(V402,2)</f>
        <v>14.609640474436812</v>
      </c>
      <c r="Y402" s="3">
        <f>V402/R402</f>
        <v>2.9450655134464891E-4</v>
      </c>
      <c r="Z402" s="3">
        <f>LOG(Y402,2)</f>
        <v>-11.729412652158199</v>
      </c>
      <c r="AA402" s="3">
        <f>TTEST(O402:Q402,S402:U402,2,1)</f>
        <v>0.37973866519645205</v>
      </c>
      <c r="AB402" s="3">
        <f>-LOG(AA402)</f>
        <v>0.42051518050955122</v>
      </c>
      <c r="AC402" s="16" t="s">
        <v>447</v>
      </c>
      <c r="AD402" s="16" t="s">
        <v>2487</v>
      </c>
      <c r="AE402" s="16" t="s">
        <v>60</v>
      </c>
      <c r="AF402" s="16" t="s">
        <v>2827</v>
      </c>
      <c r="AG402" s="15" t="s">
        <v>45</v>
      </c>
    </row>
    <row r="403" spans="1:33" x14ac:dyDescent="0.5">
      <c r="A403" s="16" t="s">
        <v>1822</v>
      </c>
      <c r="B403" s="16" t="s">
        <v>1823</v>
      </c>
      <c r="C403" s="16" t="s">
        <v>1824</v>
      </c>
      <c r="D403" s="16">
        <v>73501973.5</v>
      </c>
      <c r="E403" s="16">
        <v>37610113</v>
      </c>
      <c r="F403" s="16">
        <v>38663544.5</v>
      </c>
      <c r="G403" s="16">
        <v>138352097.875</v>
      </c>
      <c r="H403" s="16">
        <v>146894623.25</v>
      </c>
      <c r="I403" s="16">
        <v>197440688</v>
      </c>
      <c r="J403" s="16">
        <v>140431701</v>
      </c>
      <c r="K403" s="16">
        <v>103736862.5</v>
      </c>
      <c r="L403" s="16">
        <v>75705578</v>
      </c>
      <c r="M403" s="16">
        <v>216</v>
      </c>
      <c r="N403" s="16">
        <v>24.4</v>
      </c>
      <c r="O403" s="16">
        <f>(I403-F403)*3.72</f>
        <v>590650973.82000005</v>
      </c>
      <c r="P403" s="16">
        <f>(G403-D403)*5.89</f>
        <v>381967232.56874996</v>
      </c>
      <c r="Q403" s="16">
        <f>(H403-F403)*1</f>
        <v>108231078.75</v>
      </c>
      <c r="R403" s="17">
        <f>MEDIAN(O403:Q403)</f>
        <v>381967232.56874996</v>
      </c>
      <c r="S403" s="16">
        <f>(K403-E403)*1.23</f>
        <v>81335901.885000005</v>
      </c>
      <c r="T403" s="16">
        <f>(L403-F403)*12.4</f>
        <v>459321215.40000004</v>
      </c>
      <c r="U403" s="16">
        <f>(J403-D403)*1</f>
        <v>66929727.5</v>
      </c>
      <c r="V403" s="42">
        <f>MEDIAN(S403:U403)</f>
        <v>81335901.885000005</v>
      </c>
      <c r="W403" s="16">
        <f>LOG(R403,2)</f>
        <v>28.50887363966828</v>
      </c>
      <c r="X403" s="16">
        <f>LOG(V403,2)</f>
        <v>26.277388966554099</v>
      </c>
      <c r="Y403" s="3">
        <f>V403/R403</f>
        <v>0.21293947477644021</v>
      </c>
      <c r="Z403" s="3">
        <f>LOG(Y403,2)</f>
        <v>-2.2314846731141813</v>
      </c>
      <c r="AA403" s="3">
        <f>TTEST(O403:Q403,S403:U403,2,1)</f>
        <v>0.47129726808748773</v>
      </c>
      <c r="AB403" s="3">
        <f>-LOG(AA403)</f>
        <v>0.32670507765595475</v>
      </c>
      <c r="AC403" s="16" t="s">
        <v>1825</v>
      </c>
      <c r="AD403" s="16" t="s">
        <v>558</v>
      </c>
      <c r="AE403" s="16" t="s">
        <v>51</v>
      </c>
      <c r="AF403" s="16" t="s">
        <v>1826</v>
      </c>
      <c r="AG403" s="15" t="s">
        <v>45</v>
      </c>
    </row>
    <row r="404" spans="1:33" x14ac:dyDescent="0.5">
      <c r="A404" s="16" t="s">
        <v>2710</v>
      </c>
      <c r="B404" s="16" t="s">
        <v>2711</v>
      </c>
      <c r="C404" s="16" t="s">
        <v>2712</v>
      </c>
      <c r="D404" s="16">
        <v>159006081.75</v>
      </c>
      <c r="E404" s="16">
        <v>251919277</v>
      </c>
      <c r="F404" s="16">
        <v>320893489</v>
      </c>
      <c r="G404" s="16">
        <v>202913508.34375</v>
      </c>
      <c r="H404" s="16">
        <v>175430323.25</v>
      </c>
      <c r="I404" s="16">
        <v>326160161</v>
      </c>
      <c r="J404" s="16">
        <v>121216659.8125</v>
      </c>
      <c r="K404" s="16">
        <v>170606445.5</v>
      </c>
      <c r="L404" s="16">
        <v>75902580.625</v>
      </c>
      <c r="M404" s="16">
        <v>759</v>
      </c>
      <c r="N404" s="16">
        <v>85.2</v>
      </c>
      <c r="O404" s="16">
        <f>(I404-F404)*3.72</f>
        <v>19592019.84</v>
      </c>
      <c r="P404" s="16">
        <f>(G404-D404)*5.89</f>
        <v>258614742.63718748</v>
      </c>
      <c r="Q404" s="16">
        <f>(H404-F404)*1</f>
        <v>-145463165.75</v>
      </c>
      <c r="R404" s="17">
        <f>MEDIAN(O404:Q404)</f>
        <v>19592019.84</v>
      </c>
      <c r="S404" s="16">
        <f>(K404-E404)*1.23</f>
        <v>-100014782.745</v>
      </c>
      <c r="T404" s="16">
        <f>(L404-F404)*12.4</f>
        <v>-3037887263.8499999</v>
      </c>
      <c r="U404" s="16">
        <f>(J404-D404)*1</f>
        <v>-37789421.9375</v>
      </c>
      <c r="V404" s="42">
        <f>25000</f>
        <v>25000</v>
      </c>
      <c r="W404" s="16">
        <f>LOG(R404,2)</f>
        <v>24.223762804182329</v>
      </c>
      <c r="X404" s="16">
        <f>LOG(V404,2)</f>
        <v>14.609640474436812</v>
      </c>
      <c r="Y404" s="3">
        <f>V404/R404</f>
        <v>1.2760297408927082E-3</v>
      </c>
      <c r="Z404" s="3">
        <f>LOG(Y404,2)</f>
        <v>-9.6141223297455181</v>
      </c>
      <c r="AA404" s="3">
        <f>TTEST(O404:Q404,S404:U404,2,1)</f>
        <v>0.421249037179241</v>
      </c>
      <c r="AB404" s="3">
        <f>-LOG(AA404)</f>
        <v>0.37546107875733031</v>
      </c>
      <c r="AC404" s="16" t="s">
        <v>294</v>
      </c>
      <c r="AD404" s="16" t="s">
        <v>389</v>
      </c>
      <c r="AE404" s="16" t="s">
        <v>80</v>
      </c>
      <c r="AF404" s="16" t="s">
        <v>44</v>
      </c>
      <c r="AG404" s="15" t="s">
        <v>485</v>
      </c>
    </row>
    <row r="405" spans="1:33" x14ac:dyDescent="0.5">
      <c r="A405" s="16" t="s">
        <v>2284</v>
      </c>
      <c r="B405" s="16" t="s">
        <v>2285</v>
      </c>
      <c r="C405" s="16" t="s">
        <v>2286</v>
      </c>
      <c r="D405" s="16">
        <v>73092073</v>
      </c>
      <c r="E405" s="16">
        <v>73399006.5625</v>
      </c>
      <c r="F405" s="16">
        <v>57619112.25</v>
      </c>
      <c r="G405" s="16">
        <v>337872881</v>
      </c>
      <c r="H405" s="16">
        <v>182781428</v>
      </c>
      <c r="I405" s="16">
        <v>146667704.25</v>
      </c>
      <c r="J405" s="16">
        <v>103897105.5</v>
      </c>
      <c r="K405" s="16">
        <v>79694969</v>
      </c>
      <c r="L405" s="16">
        <v>77119650</v>
      </c>
      <c r="M405" s="16">
        <v>320</v>
      </c>
      <c r="N405" s="16">
        <v>34.200000000000003</v>
      </c>
      <c r="O405" s="16">
        <f>(I405-F405)*3.72</f>
        <v>331260762.24000001</v>
      </c>
      <c r="P405" s="16">
        <f>(G405-D405)*5.89</f>
        <v>1559558959.1199999</v>
      </c>
      <c r="Q405" s="16">
        <f>(H405-F405)*1</f>
        <v>125162315.75</v>
      </c>
      <c r="R405" s="17">
        <f>MEDIAN(O405:Q405)</f>
        <v>331260762.24000001</v>
      </c>
      <c r="S405" s="16">
        <f>(K405-E405)*1.23</f>
        <v>7744033.7981249997</v>
      </c>
      <c r="T405" s="16">
        <f>(L405-F405)*12.4</f>
        <v>241806668.09999999</v>
      </c>
      <c r="U405" s="16">
        <f>(J405-D405)*1</f>
        <v>30805032.5</v>
      </c>
      <c r="V405" s="42">
        <f>MEDIAN(S405:U405)</f>
        <v>30805032.5</v>
      </c>
      <c r="W405" s="16">
        <f>LOG(R405,2)</f>
        <v>28.30339208574679</v>
      </c>
      <c r="X405" s="16">
        <f>LOG(V405,2)</f>
        <v>24.876662721940551</v>
      </c>
      <c r="Y405" s="3">
        <f>V405/R405</f>
        <v>9.2993303196234292E-2</v>
      </c>
      <c r="Z405" s="3">
        <f>LOG(Y405,2)</f>
        <v>-3.4267293638062393</v>
      </c>
      <c r="AA405" s="3">
        <f>TTEST(O405:Q405,S405:U405,2,1)</f>
        <v>0.26327512573134892</v>
      </c>
      <c r="AB405" s="3">
        <f>-LOG(AA405)</f>
        <v>0.57959017115569966</v>
      </c>
      <c r="AC405" s="16" t="s">
        <v>1421</v>
      </c>
      <c r="AD405" s="16" t="s">
        <v>311</v>
      </c>
      <c r="AE405" s="16" t="s">
        <v>43</v>
      </c>
      <c r="AF405" s="16" t="s">
        <v>44</v>
      </c>
      <c r="AG405" s="15" t="s">
        <v>290</v>
      </c>
    </row>
    <row r="406" spans="1:33" x14ac:dyDescent="0.5">
      <c r="A406" s="16" t="s">
        <v>542</v>
      </c>
      <c r="B406" s="16" t="s">
        <v>543</v>
      </c>
      <c r="C406" s="16" t="s">
        <v>544</v>
      </c>
      <c r="D406" s="16">
        <v>20099207.75</v>
      </c>
      <c r="E406" s="16">
        <v>11886528.5</v>
      </c>
      <c r="F406" s="16">
        <v>12425790.25</v>
      </c>
      <c r="G406" s="16">
        <v>97875727</v>
      </c>
      <c r="H406" s="16">
        <v>102978418.5</v>
      </c>
      <c r="I406" s="16">
        <v>87171878</v>
      </c>
      <c r="J406" s="16">
        <v>117231052</v>
      </c>
      <c r="K406" s="16">
        <v>51564266</v>
      </c>
      <c r="L406" s="16">
        <v>78153409</v>
      </c>
      <c r="M406" s="16">
        <v>323</v>
      </c>
      <c r="N406" s="16">
        <v>36.700000000000003</v>
      </c>
      <c r="O406" s="16">
        <f>(I406-F406)*3.72</f>
        <v>278055446.43000001</v>
      </c>
      <c r="P406" s="16">
        <f>(G406-D406)*5.89</f>
        <v>458103698.38249999</v>
      </c>
      <c r="Q406" s="16">
        <f>(H406-F406)*1</f>
        <v>90552628.25</v>
      </c>
      <c r="R406" s="17">
        <f>MEDIAN(O406:Q406)</f>
        <v>278055446.43000001</v>
      </c>
      <c r="S406" s="16">
        <f>(K406-E406)*1.23</f>
        <v>48803617.125</v>
      </c>
      <c r="T406" s="16">
        <f>(L406-F406)*12.4</f>
        <v>815022472.5</v>
      </c>
      <c r="U406" s="16">
        <f>(J406-D406)*1</f>
        <v>97131844.25</v>
      </c>
      <c r="V406" s="42">
        <f>MEDIAN(S406:U406)</f>
        <v>97131844.25</v>
      </c>
      <c r="W406" s="16">
        <f>LOG(R406,2)</f>
        <v>28.050797355405674</v>
      </c>
      <c r="X406" s="16">
        <f>LOG(V406,2)</f>
        <v>26.533441018659978</v>
      </c>
      <c r="Y406" s="3">
        <f>V406/R406</f>
        <v>0.34932545108211999</v>
      </c>
      <c r="Z406" s="3">
        <f>LOG(Y406,2)</f>
        <v>-1.5173563367456939</v>
      </c>
      <c r="AA406" s="3">
        <f>TTEST(O406:Q406,S406:U406,2,1)</f>
        <v>0.81730939423161075</v>
      </c>
      <c r="AB406" s="3">
        <f>-LOG(AA406)</f>
        <v>8.7613509230590331E-2</v>
      </c>
      <c r="AC406" s="16" t="s">
        <v>545</v>
      </c>
      <c r="AD406" s="16" t="s">
        <v>206</v>
      </c>
      <c r="AE406" s="16" t="s">
        <v>51</v>
      </c>
      <c r="AF406" s="16" t="s">
        <v>546</v>
      </c>
      <c r="AG406" s="15" t="s">
        <v>62</v>
      </c>
    </row>
    <row r="407" spans="1:33" x14ac:dyDescent="0.5">
      <c r="A407" s="16" t="s">
        <v>2239</v>
      </c>
      <c r="B407" s="16" t="s">
        <v>2240</v>
      </c>
      <c r="C407" s="16" t="s">
        <v>2241</v>
      </c>
      <c r="D407" s="16">
        <v>140555088.125</v>
      </c>
      <c r="E407" s="16">
        <v>124640728.59375</v>
      </c>
      <c r="F407" s="16">
        <v>230143254.5</v>
      </c>
      <c r="G407" s="16">
        <v>210512543.96875</v>
      </c>
      <c r="H407" s="16">
        <v>293064737.25</v>
      </c>
      <c r="I407" s="16">
        <v>529817308.25</v>
      </c>
      <c r="J407" s="16">
        <v>187798440.375</v>
      </c>
      <c r="K407" s="16">
        <v>215179801</v>
      </c>
      <c r="L407" s="16">
        <v>79975826.0625</v>
      </c>
      <c r="M407" s="16">
        <v>5088</v>
      </c>
      <c r="N407" s="16">
        <v>555.29999999999995</v>
      </c>
      <c r="O407" s="16">
        <f>(I407-F407)*3.72</f>
        <v>1114787479.95</v>
      </c>
      <c r="P407" s="16">
        <f>(G407-D407)*5.89</f>
        <v>412049414.91968745</v>
      </c>
      <c r="Q407" s="16">
        <f>(H407-F407)*1</f>
        <v>62921482.75</v>
      </c>
      <c r="R407" s="17">
        <f>MEDIAN(O407:Q407)</f>
        <v>412049414.91968745</v>
      </c>
      <c r="S407" s="16">
        <f>(K407-E407)*1.23</f>
        <v>111363059.0596875</v>
      </c>
      <c r="T407" s="16">
        <f>(L407-F407)*12.4</f>
        <v>-1862076112.625</v>
      </c>
      <c r="U407" s="16">
        <f>(J407-D407)*1</f>
        <v>47243352.25</v>
      </c>
      <c r="V407" s="42">
        <f>MEDIAN(S407:U407)</f>
        <v>47243352.25</v>
      </c>
      <c r="W407" s="16">
        <f>LOG(R407,2)</f>
        <v>28.618242121712857</v>
      </c>
      <c r="X407" s="16">
        <f>LOG(V407,2)</f>
        <v>25.493608001996201</v>
      </c>
      <c r="Y407" s="3">
        <f>V407/R407</f>
        <v>0.11465457913393276</v>
      </c>
      <c r="Z407" s="3">
        <f>LOG(Y407,2)</f>
        <v>-3.1246341197166561</v>
      </c>
      <c r="AA407" s="3">
        <f>TTEST(O407:Q407,S407:U407,2,1)</f>
        <v>0.23508926667041219</v>
      </c>
      <c r="AB407" s="3">
        <f>-LOG(AA407)</f>
        <v>0.62876719874500009</v>
      </c>
      <c r="AC407" s="16" t="s">
        <v>599</v>
      </c>
      <c r="AD407" s="16" t="s">
        <v>605</v>
      </c>
      <c r="AE407" s="16" t="s">
        <v>51</v>
      </c>
      <c r="AF407" s="16" t="s">
        <v>44</v>
      </c>
      <c r="AG407" s="15" t="s">
        <v>485</v>
      </c>
    </row>
    <row r="408" spans="1:33" x14ac:dyDescent="0.5">
      <c r="A408" s="16" t="s">
        <v>2119</v>
      </c>
      <c r="B408" s="16" t="s">
        <v>2120</v>
      </c>
      <c r="C408" s="16" t="s">
        <v>2121</v>
      </c>
      <c r="D408" s="16">
        <v>157945856.625</v>
      </c>
      <c r="E408" s="16">
        <v>102225677.25</v>
      </c>
      <c r="F408" s="16">
        <v>84113066.6875</v>
      </c>
      <c r="G408" s="16">
        <v>246302289.75</v>
      </c>
      <c r="H408" s="16">
        <v>233586953</v>
      </c>
      <c r="I408" s="16">
        <v>219134405.9375</v>
      </c>
      <c r="J408" s="16">
        <v>252280902.5</v>
      </c>
      <c r="K408" s="16">
        <v>163787586.5</v>
      </c>
      <c r="L408" s="16">
        <v>80064358.25</v>
      </c>
      <c r="M408" s="16">
        <v>662</v>
      </c>
      <c r="N408" s="16">
        <v>73.2</v>
      </c>
      <c r="O408" s="16">
        <f>(I408-F408)*3.72</f>
        <v>502279382.01000005</v>
      </c>
      <c r="P408" s="16">
        <f>(G408-D408)*5.89</f>
        <v>520419391.10624999</v>
      </c>
      <c r="Q408" s="16">
        <f>(H408-F408)*1</f>
        <v>149473886.3125</v>
      </c>
      <c r="R408" s="17">
        <f>MEDIAN(O408:Q408)</f>
        <v>502279382.01000005</v>
      </c>
      <c r="S408" s="16">
        <f>(K408-E408)*1.23</f>
        <v>75721148.377499998</v>
      </c>
      <c r="T408" s="16">
        <f>(L408-F408)*12.4</f>
        <v>-50203984.625</v>
      </c>
      <c r="U408" s="16">
        <f>(J408-D408)*1</f>
        <v>94335045.875</v>
      </c>
      <c r="V408" s="42">
        <f>MEDIAN(S408:U408)</f>
        <v>75721148.377499998</v>
      </c>
      <c r="W408" s="16">
        <f>LOG(R408,2)</f>
        <v>28.903914814354657</v>
      </c>
      <c r="X408" s="16">
        <f>LOG(V408,2)</f>
        <v>26.174192955152272</v>
      </c>
      <c r="Y408" s="3">
        <f>V408/R408</f>
        <v>0.15075504010234775</v>
      </c>
      <c r="Z408" s="3">
        <f>LOG(Y408,2)</f>
        <v>-2.7297218592023853</v>
      </c>
      <c r="AA408" s="3">
        <f>TTEST(O408:Q408,S408:U408,2,1)</f>
        <v>0.1497520507054303</v>
      </c>
      <c r="AB408" s="3">
        <f>-LOG(AA408)</f>
        <v>0.82462722166683566</v>
      </c>
      <c r="AC408" s="16" t="s">
        <v>2122</v>
      </c>
      <c r="AD408" s="16" t="s">
        <v>165</v>
      </c>
      <c r="AE408" s="16" t="s">
        <v>2123</v>
      </c>
      <c r="AF408" s="16" t="s">
        <v>892</v>
      </c>
      <c r="AG408" s="15" t="s">
        <v>62</v>
      </c>
    </row>
    <row r="409" spans="1:33" x14ac:dyDescent="0.5">
      <c r="A409" s="16" t="s">
        <v>1712</v>
      </c>
      <c r="B409" s="16" t="s">
        <v>1713</v>
      </c>
      <c r="C409" s="16" t="s">
        <v>1714</v>
      </c>
      <c r="D409" s="16">
        <v>44441462.125</v>
      </c>
      <c r="E409" s="16">
        <v>36816388.875</v>
      </c>
      <c r="F409" s="16">
        <v>34877832</v>
      </c>
      <c r="G409" s="16">
        <v>117167957</v>
      </c>
      <c r="H409" s="16">
        <v>99042328</v>
      </c>
      <c r="I409" s="16">
        <v>139759252.25</v>
      </c>
      <c r="J409" s="16">
        <v>138219104</v>
      </c>
      <c r="K409" s="16">
        <v>85730016</v>
      </c>
      <c r="L409" s="16">
        <v>81965864</v>
      </c>
      <c r="M409" s="16">
        <v>445</v>
      </c>
      <c r="N409" s="16">
        <v>49.8</v>
      </c>
      <c r="O409" s="16">
        <f>(I409-F409)*3.72</f>
        <v>390158883.33000004</v>
      </c>
      <c r="P409" s="16">
        <f>(G409-D409)*5.89</f>
        <v>428359054.81374997</v>
      </c>
      <c r="Q409" s="16">
        <f>(H409-F409)*1</f>
        <v>64164496</v>
      </c>
      <c r="R409" s="17">
        <f>MEDIAN(O409:Q409)</f>
        <v>390158883.33000004</v>
      </c>
      <c r="S409" s="16">
        <f>(K409-E409)*1.23</f>
        <v>60163761.363749996</v>
      </c>
      <c r="T409" s="16">
        <f>(L409-F409)*12.4</f>
        <v>583891596.80000007</v>
      </c>
      <c r="U409" s="16">
        <f>(J409-D409)*1</f>
        <v>93777641.875</v>
      </c>
      <c r="V409" s="42">
        <f>MEDIAN(S409:U409)</f>
        <v>93777641.875</v>
      </c>
      <c r="W409" s="16">
        <f>LOG(R409,2)</f>
        <v>28.539486507467583</v>
      </c>
      <c r="X409" s="16">
        <f>LOG(V409,2)</f>
        <v>26.482740665833539</v>
      </c>
      <c r="Y409" s="3">
        <f>V409/R409</f>
        <v>0.24035757195788873</v>
      </c>
      <c r="Z409" s="3">
        <f>LOG(Y409,2)</f>
        <v>-2.0567458416340423</v>
      </c>
      <c r="AA409" s="3">
        <f>TTEST(O409:Q409,S409:U409,2,1)</f>
        <v>0.77151274748964882</v>
      </c>
      <c r="AB409" s="3">
        <f>-LOG(AA409)</f>
        <v>0.11265689381512184</v>
      </c>
      <c r="AC409" s="16" t="s">
        <v>1715</v>
      </c>
      <c r="AD409" s="16" t="s">
        <v>494</v>
      </c>
      <c r="AE409" s="16" t="s">
        <v>760</v>
      </c>
      <c r="AF409" s="16" t="s">
        <v>1716</v>
      </c>
      <c r="AG409" s="15" t="s">
        <v>485</v>
      </c>
    </row>
    <row r="410" spans="1:33" x14ac:dyDescent="0.5">
      <c r="A410" s="16" t="s">
        <v>980</v>
      </c>
      <c r="B410" s="16" t="s">
        <v>981</v>
      </c>
      <c r="C410" s="16" t="s">
        <v>982</v>
      </c>
      <c r="D410" s="16">
        <v>141098692.25</v>
      </c>
      <c r="E410" s="16">
        <v>41553127.875</v>
      </c>
      <c r="F410" s="16">
        <v>45536768.75</v>
      </c>
      <c r="G410" s="16">
        <v>151899777.375</v>
      </c>
      <c r="H410" s="16">
        <v>247996289</v>
      </c>
      <c r="I410" s="16">
        <v>435152548.625</v>
      </c>
      <c r="J410" s="16">
        <v>185245238.5</v>
      </c>
      <c r="K410" s="16">
        <v>413056181.3125</v>
      </c>
      <c r="L410" s="16">
        <v>82272808.4375</v>
      </c>
      <c r="M410" s="16">
        <v>335</v>
      </c>
      <c r="N410" s="16">
        <v>36</v>
      </c>
      <c r="O410" s="16">
        <f>(I410-F410)*3.72</f>
        <v>1449370701.135</v>
      </c>
      <c r="P410" s="16">
        <f>(G410-D410)*5.89</f>
        <v>63618391.386249997</v>
      </c>
      <c r="Q410" s="16">
        <f>(H410-F410)*1</f>
        <v>202459520.25</v>
      </c>
      <c r="R410" s="17">
        <f>MEDIAN(O410:Q410)</f>
        <v>202459520.25</v>
      </c>
      <c r="S410" s="16">
        <f>(K410-E410)*1.23</f>
        <v>456948755.72812498</v>
      </c>
      <c r="T410" s="16">
        <f>(L410-F410)*12.4</f>
        <v>455526892.125</v>
      </c>
      <c r="U410" s="16">
        <f>(J410-D410)*1</f>
        <v>44146546.25</v>
      </c>
      <c r="V410" s="42">
        <f>MEDIAN(S410:U410)</f>
        <v>455526892.125</v>
      </c>
      <c r="W410" s="16">
        <f>LOG(R410,2)</f>
        <v>27.593058243528592</v>
      </c>
      <c r="X410" s="16">
        <f>LOG(V410,2)</f>
        <v>28.7629609854427</v>
      </c>
      <c r="Y410" s="3">
        <f>V410/R410</f>
        <v>2.2499652847270837</v>
      </c>
      <c r="Z410" s="3">
        <f>LOG(Y410,2)</f>
        <v>1.1699027419141108</v>
      </c>
      <c r="AA410" s="3">
        <f>TTEST(O410:Q410,S410:U410,2,1)</f>
        <v>0.59384850108843623</v>
      </c>
      <c r="AB410" s="3">
        <f>-LOG(AA410)</f>
        <v>0.22632433537775451</v>
      </c>
      <c r="AC410" s="16" t="s">
        <v>983</v>
      </c>
      <c r="AD410" s="16" t="s">
        <v>395</v>
      </c>
      <c r="AE410" s="16" t="s">
        <v>189</v>
      </c>
      <c r="AF410" s="16" t="s">
        <v>984</v>
      </c>
      <c r="AG410" s="15" t="s">
        <v>485</v>
      </c>
    </row>
    <row r="411" spans="1:33" x14ac:dyDescent="0.5">
      <c r="A411" s="16" t="s">
        <v>684</v>
      </c>
      <c r="B411" s="16" t="s">
        <v>685</v>
      </c>
      <c r="C411" s="16" t="s">
        <v>686</v>
      </c>
      <c r="D411" s="16">
        <v>24801610.75</v>
      </c>
      <c r="E411" s="16">
        <v>36920075.125</v>
      </c>
      <c r="F411" s="16">
        <v>17738301.25</v>
      </c>
      <c r="G411" s="16">
        <v>48925022</v>
      </c>
      <c r="H411" s="16">
        <v>28220543</v>
      </c>
      <c r="I411" s="16">
        <v>50005903</v>
      </c>
      <c r="J411" s="16">
        <v>63635792.5</v>
      </c>
      <c r="K411" s="16">
        <v>40756680.5</v>
      </c>
      <c r="L411" s="16">
        <v>82554874.5</v>
      </c>
      <c r="M411" s="16">
        <v>408</v>
      </c>
      <c r="N411" s="16">
        <v>44.9</v>
      </c>
      <c r="O411" s="16">
        <f>(I411-F411)*3.72</f>
        <v>120035478.51000001</v>
      </c>
      <c r="P411" s="16">
        <f>(G411-D411)*5.89</f>
        <v>142086892.26249999</v>
      </c>
      <c r="Q411" s="16">
        <f>(H411-F411)*1</f>
        <v>10482241.75</v>
      </c>
      <c r="R411" s="17">
        <f>MEDIAN(O411:Q411)</f>
        <v>120035478.51000001</v>
      </c>
      <c r="S411" s="16">
        <f>(K411-E411)*1.23</f>
        <v>4719024.6112500001</v>
      </c>
      <c r="T411" s="16">
        <f>(L411-F411)*12.4</f>
        <v>803725508.30000007</v>
      </c>
      <c r="U411" s="16">
        <f>(J411-D411)*1</f>
        <v>38834181.75</v>
      </c>
      <c r="V411" s="42">
        <f>MEDIAN(S411:U411)</f>
        <v>38834181.75</v>
      </c>
      <c r="W411" s="16">
        <f>LOG(R411,2)</f>
        <v>26.838885640811391</v>
      </c>
      <c r="X411" s="16">
        <f>LOG(V411,2)</f>
        <v>25.210823732394129</v>
      </c>
      <c r="Y411" s="3">
        <f>V411/R411</f>
        <v>0.32352253043890494</v>
      </c>
      <c r="Z411" s="3">
        <f>LOG(Y411,2)</f>
        <v>-1.6280619084172585</v>
      </c>
      <c r="AA411" s="3">
        <f>TTEST(O411:Q411,S411:U411,2,1)</f>
        <v>0.50642232789873698</v>
      </c>
      <c r="AB411" s="3">
        <f>-LOG(AA411)</f>
        <v>0.29548715474930015</v>
      </c>
      <c r="AC411" s="16" t="s">
        <v>105</v>
      </c>
      <c r="AD411" s="16" t="s">
        <v>72</v>
      </c>
      <c r="AE411" s="16" t="s">
        <v>687</v>
      </c>
      <c r="AF411" s="16" t="s">
        <v>44</v>
      </c>
      <c r="AG411" s="15" t="s">
        <v>62</v>
      </c>
    </row>
    <row r="412" spans="1:33" x14ac:dyDescent="0.5">
      <c r="A412" s="16" t="s">
        <v>38</v>
      </c>
      <c r="B412" s="16" t="s">
        <v>39</v>
      </c>
      <c r="C412" s="16" t="s">
        <v>40</v>
      </c>
      <c r="D412" s="16">
        <v>33312099.1875</v>
      </c>
      <c r="E412" s="16">
        <v>81371453.625</v>
      </c>
      <c r="F412" s="16">
        <v>56470224.5</v>
      </c>
      <c r="G412" s="16">
        <v>278479824.5</v>
      </c>
      <c r="H412" s="16">
        <v>137913006.5</v>
      </c>
      <c r="I412" s="16">
        <v>41529854.5</v>
      </c>
      <c r="J412" s="16">
        <v>73918349.5625</v>
      </c>
      <c r="K412" s="16">
        <v>28708747.25</v>
      </c>
      <c r="L412" s="16">
        <v>83110505</v>
      </c>
      <c r="M412" s="16">
        <v>390</v>
      </c>
      <c r="N412" s="16">
        <v>42.1</v>
      </c>
      <c r="O412" s="16">
        <f>(I412-F412)*3.72</f>
        <v>-55578176.400000006</v>
      </c>
      <c r="P412" s="16">
        <f>(G412-D412)*5.89</f>
        <v>1444037902.0906248</v>
      </c>
      <c r="Q412" s="16">
        <f>(H412-F412)*1</f>
        <v>81442782</v>
      </c>
      <c r="R412" s="17">
        <f>MEDIAN(O412:Q412)</f>
        <v>81442782</v>
      </c>
      <c r="S412" s="16">
        <f>(K412-E412)*1.23</f>
        <v>-64775128.841250002</v>
      </c>
      <c r="T412" s="16">
        <f>(L412-F412)*12.4</f>
        <v>330339478.19999999</v>
      </c>
      <c r="U412" s="16">
        <f>(J412-D412)*1</f>
        <v>40606250.375</v>
      </c>
      <c r="V412" s="42">
        <f>MEDIAN(S412:U412)</f>
        <v>40606250.375</v>
      </c>
      <c r="W412" s="16">
        <f>LOG(R412,2)</f>
        <v>26.279283507416075</v>
      </c>
      <c r="X412" s="16">
        <f>LOG(V412,2)</f>
        <v>25.275198477606562</v>
      </c>
      <c r="Y412" s="3">
        <f>V412/R412</f>
        <v>0.49858623904817007</v>
      </c>
      <c r="Z412" s="3">
        <f>LOG(Y412,2)</f>
        <v>-1.0040850298095116</v>
      </c>
      <c r="AA412" s="3">
        <f>TTEST(O412:Q412,S412:U412,2,1)</f>
        <v>0.39713764966260157</v>
      </c>
      <c r="AB412" s="3">
        <f>-LOG(AA412)</f>
        <v>0.40105893875926313</v>
      </c>
      <c r="AC412" s="16" t="s">
        <v>41</v>
      </c>
      <c r="AD412" s="16" t="s">
        <v>42</v>
      </c>
      <c r="AE412" s="16" t="s">
        <v>43</v>
      </c>
      <c r="AF412" s="16" t="s">
        <v>44</v>
      </c>
      <c r="AG412" s="15" t="s">
        <v>45</v>
      </c>
    </row>
    <row r="413" spans="1:33" x14ac:dyDescent="0.5">
      <c r="A413" s="16" t="s">
        <v>267</v>
      </c>
      <c r="B413" s="16" t="s">
        <v>268</v>
      </c>
      <c r="C413" s="16" t="s">
        <v>269</v>
      </c>
      <c r="D413" s="16">
        <v>40799612.75</v>
      </c>
      <c r="E413" s="16">
        <v>29563647.6875</v>
      </c>
      <c r="F413" s="16">
        <v>18365979.75</v>
      </c>
      <c r="G413" s="16">
        <v>220194537</v>
      </c>
      <c r="H413" s="16">
        <v>195405107.5</v>
      </c>
      <c r="I413" s="16">
        <v>146648525.5</v>
      </c>
      <c r="J413" s="16">
        <v>235274990.6875</v>
      </c>
      <c r="K413" s="16">
        <v>98867687</v>
      </c>
      <c r="L413" s="16">
        <v>84134507.125</v>
      </c>
      <c r="M413" s="16">
        <v>406</v>
      </c>
      <c r="N413" s="16">
        <v>46.1</v>
      </c>
      <c r="O413" s="16">
        <f>(I413-F413)*3.72</f>
        <v>477211070.19</v>
      </c>
      <c r="P413" s="16">
        <f>(G413-D413)*5.89</f>
        <v>1056636103.8325</v>
      </c>
      <c r="Q413" s="16">
        <f>(H413-F413)*1</f>
        <v>177039127.75</v>
      </c>
      <c r="R413" s="17">
        <f>MEDIAN(O413:Q413)</f>
        <v>477211070.19</v>
      </c>
      <c r="S413" s="16">
        <f>(K413-E413)*1.23</f>
        <v>85243968.354375005</v>
      </c>
      <c r="T413" s="16">
        <f>(L413-F413)*12.4</f>
        <v>815529739.45000005</v>
      </c>
      <c r="U413" s="16">
        <f>(J413-D413)*1</f>
        <v>194475377.9375</v>
      </c>
      <c r="V413" s="42">
        <f>MEDIAN(S413:U413)</f>
        <v>194475377.9375</v>
      </c>
      <c r="W413" s="16">
        <f>LOG(R413,2)</f>
        <v>28.830052269699031</v>
      </c>
      <c r="X413" s="16">
        <f>LOG(V413,2)</f>
        <v>27.535012269703394</v>
      </c>
      <c r="Y413" s="3">
        <f>V413/R413</f>
        <v>0.40752486705740143</v>
      </c>
      <c r="Z413" s="3">
        <f>LOG(Y413,2)</f>
        <v>-1.2950399999956395</v>
      </c>
      <c r="AA413" s="3">
        <f>TTEST(O413:Q413,S413:U413,2,1)</f>
        <v>0.22817293877738243</v>
      </c>
      <c r="AB413" s="3">
        <f>-LOG(AA413)</f>
        <v>0.64173586402188898</v>
      </c>
      <c r="AC413" s="16" t="s">
        <v>92</v>
      </c>
      <c r="AD413" s="16" t="s">
        <v>113</v>
      </c>
      <c r="AE413" s="16" t="s">
        <v>60</v>
      </c>
      <c r="AF413" s="16" t="s">
        <v>114</v>
      </c>
      <c r="AG413" s="15" t="s">
        <v>62</v>
      </c>
    </row>
    <row r="414" spans="1:33" x14ac:dyDescent="0.5">
      <c r="A414" s="16" t="s">
        <v>1512</v>
      </c>
      <c r="B414" s="16" t="s">
        <v>1513</v>
      </c>
      <c r="C414" s="16" t="s">
        <v>1514</v>
      </c>
      <c r="D414" s="16">
        <v>35586403.9375</v>
      </c>
      <c r="E414" s="16">
        <v>27015186.125</v>
      </c>
      <c r="F414" s="16">
        <v>18265376.15625</v>
      </c>
      <c r="G414" s="16">
        <v>143944423.375</v>
      </c>
      <c r="H414" s="16">
        <v>122166705.75</v>
      </c>
      <c r="I414" s="16">
        <v>149509454.75</v>
      </c>
      <c r="J414" s="16">
        <v>151914820.5</v>
      </c>
      <c r="K414" s="16">
        <v>139945285.25</v>
      </c>
      <c r="L414" s="16">
        <v>89133872.9375</v>
      </c>
      <c r="M414" s="16">
        <v>529</v>
      </c>
      <c r="N414" s="16">
        <v>56.5</v>
      </c>
      <c r="O414" s="16">
        <f>(I414-F414)*3.72</f>
        <v>488227972.36875004</v>
      </c>
      <c r="P414" s="16">
        <f>(G414-D414)*5.89</f>
        <v>638228734.48687494</v>
      </c>
      <c r="Q414" s="16">
        <f>(H414-F414)*1</f>
        <v>103901329.59375</v>
      </c>
      <c r="R414" s="17">
        <f>MEDIAN(O414:Q414)</f>
        <v>488227972.36875004</v>
      </c>
      <c r="S414" s="16">
        <f>(K414-E414)*1.23</f>
        <v>138904021.92374998</v>
      </c>
      <c r="T414" s="16">
        <f>(L414-F414)*12.4</f>
        <v>878769360.08749998</v>
      </c>
      <c r="U414" s="16">
        <f>(J414-D414)*1</f>
        <v>116328416.5625</v>
      </c>
      <c r="V414" s="42">
        <f>MEDIAN(S414:U414)</f>
        <v>138904021.92374998</v>
      </c>
      <c r="W414" s="16">
        <f>LOG(R414,2)</f>
        <v>28.862979713868921</v>
      </c>
      <c r="X414" s="16">
        <f>LOG(V414,2)</f>
        <v>27.049513131819534</v>
      </c>
      <c r="Y414" s="3">
        <f>V414/R414</f>
        <v>0.28450648013841823</v>
      </c>
      <c r="Z414" s="3">
        <f>LOG(Y414,2)</f>
        <v>-1.8134665820493856</v>
      </c>
      <c r="AA414" s="3">
        <f>TTEST(O414:Q414,S414:U414,2,1)</f>
        <v>0.8688908626538876</v>
      </c>
      <c r="AB414" s="3">
        <f>-LOG(AA414)</f>
        <v>6.1034769838752417E-2</v>
      </c>
      <c r="AC414" s="16" t="s">
        <v>1515</v>
      </c>
      <c r="AD414" s="16" t="s">
        <v>1516</v>
      </c>
      <c r="AE414" s="16" t="s">
        <v>1411</v>
      </c>
      <c r="AF414" s="16" t="s">
        <v>1517</v>
      </c>
      <c r="AG414" s="15" t="s">
        <v>54</v>
      </c>
    </row>
    <row r="415" spans="1:33" x14ac:dyDescent="0.5">
      <c r="A415" s="16" t="s">
        <v>1750</v>
      </c>
      <c r="B415" s="16" t="s">
        <v>1751</v>
      </c>
      <c r="C415" s="16" t="s">
        <v>1752</v>
      </c>
      <c r="D415" s="16">
        <v>46404111.125</v>
      </c>
      <c r="E415" s="16">
        <v>43889027.1875</v>
      </c>
      <c r="F415" s="16">
        <v>31403407.6875</v>
      </c>
      <c r="G415" s="16">
        <v>181537276.375</v>
      </c>
      <c r="H415" s="16">
        <v>244316124.53125</v>
      </c>
      <c r="I415" s="16">
        <v>328576370</v>
      </c>
      <c r="J415" s="16">
        <v>177112161.875</v>
      </c>
      <c r="K415" s="16">
        <v>192238863.1875</v>
      </c>
      <c r="L415" s="16">
        <v>91526370.40625</v>
      </c>
      <c r="M415" s="16">
        <v>1675</v>
      </c>
      <c r="N415" s="16">
        <v>191.5</v>
      </c>
      <c r="O415" s="16">
        <f>(I415-F415)*3.72</f>
        <v>1105483419.8025</v>
      </c>
      <c r="P415" s="16">
        <f>(G415-D415)*5.89</f>
        <v>795934343.32249999</v>
      </c>
      <c r="Q415" s="16">
        <f>(H415-F415)*1</f>
        <v>212912716.84375</v>
      </c>
      <c r="R415" s="17">
        <f>MEDIAN(O415:Q415)</f>
        <v>795934343.32249999</v>
      </c>
      <c r="S415" s="16">
        <f>(K415-E415)*1.23</f>
        <v>182470298.28</v>
      </c>
      <c r="T415" s="16">
        <f>(L415-F415)*12.4</f>
        <v>745524737.71249998</v>
      </c>
      <c r="U415" s="16">
        <f>(J415-D415)*1</f>
        <v>130708050.75</v>
      </c>
      <c r="V415" s="42">
        <f>MEDIAN(S415:U415)</f>
        <v>182470298.28</v>
      </c>
      <c r="W415" s="16">
        <f>LOG(R415,2)</f>
        <v>29.568074186765109</v>
      </c>
      <c r="X415" s="16">
        <f>LOG(V415,2)</f>
        <v>27.443086406590339</v>
      </c>
      <c r="Y415" s="3">
        <f>V415/R415</f>
        <v>0.229252952596953</v>
      </c>
      <c r="Z415" s="3">
        <f>LOG(Y415,2)</f>
        <v>-2.124987780174771</v>
      </c>
      <c r="AA415" s="3">
        <f>TTEST(O415:Q415,S415:U415,2,1)</f>
        <v>0.34327293764089217</v>
      </c>
      <c r="AB415" s="3">
        <f>-LOG(AA415)</f>
        <v>0.46436043338315841</v>
      </c>
      <c r="AC415" s="16" t="s">
        <v>1753</v>
      </c>
      <c r="AD415" s="16" t="s">
        <v>79</v>
      </c>
      <c r="AE415" s="16" t="s">
        <v>433</v>
      </c>
      <c r="AF415" s="16" t="s">
        <v>1754</v>
      </c>
      <c r="AG415" s="15" t="s">
        <v>82</v>
      </c>
    </row>
    <row r="416" spans="1:33" x14ac:dyDescent="0.5">
      <c r="A416" s="16" t="s">
        <v>170</v>
      </c>
      <c r="B416" s="16" t="s">
        <v>171</v>
      </c>
      <c r="C416" s="16" t="s">
        <v>172</v>
      </c>
      <c r="D416" s="16">
        <v>69648700.75</v>
      </c>
      <c r="E416" s="16">
        <v>33531917.8125</v>
      </c>
      <c r="F416" s="16">
        <v>65218921.8125</v>
      </c>
      <c r="G416" s="16">
        <v>125209730.9375</v>
      </c>
      <c r="H416" s="16">
        <v>119188552</v>
      </c>
      <c r="I416" s="16">
        <v>176566980.375</v>
      </c>
      <c r="J416" s="16">
        <v>202794465.0625</v>
      </c>
      <c r="K416" s="16">
        <v>151657467.5</v>
      </c>
      <c r="L416" s="16">
        <v>91774248.71875</v>
      </c>
      <c r="M416" s="16">
        <v>734</v>
      </c>
      <c r="N416" s="16">
        <v>82.2</v>
      </c>
      <c r="O416" s="16">
        <f>(I416-F416)*3.72</f>
        <v>414214777.85250002</v>
      </c>
      <c r="P416" s="16">
        <f>(G416-D416)*5.89</f>
        <v>327254467.80437499</v>
      </c>
      <c r="Q416" s="16">
        <f>(H416-F416)*1</f>
        <v>53969630.1875</v>
      </c>
      <c r="R416" s="17">
        <f>MEDIAN(O416:Q416)</f>
        <v>327254467.80437499</v>
      </c>
      <c r="S416" s="16">
        <f>(K416-E416)*1.23</f>
        <v>145294426.11562499</v>
      </c>
      <c r="T416" s="16">
        <f>(L416-F416)*12.4</f>
        <v>329286053.63749999</v>
      </c>
      <c r="U416" s="16">
        <f>(J416-D416)*1</f>
        <v>133145764.3125</v>
      </c>
      <c r="V416" s="42">
        <f>MEDIAN(S416:U416)</f>
        <v>145294426.11562499</v>
      </c>
      <c r="W416" s="16">
        <f>LOG(R416,2)</f>
        <v>28.285837647633713</v>
      </c>
      <c r="X416" s="16">
        <f>LOG(V416,2)</f>
        <v>27.114404117475093</v>
      </c>
      <c r="Y416" s="3">
        <f>V416/R416</f>
        <v>0.4439799618029312</v>
      </c>
      <c r="Z416" s="3">
        <f>LOG(Y416,2)</f>
        <v>-1.1714335301586172</v>
      </c>
      <c r="AA416" s="3">
        <f>TTEST(O416:Q416,S416:U416,2,1)</f>
        <v>0.61341404791681819</v>
      </c>
      <c r="AB416" s="3">
        <f>-LOG(AA416)</f>
        <v>0.21224628237554749</v>
      </c>
      <c r="AC416" s="16" t="s">
        <v>173</v>
      </c>
      <c r="AD416" s="16" t="s">
        <v>72</v>
      </c>
      <c r="AE416" s="16" t="s">
        <v>60</v>
      </c>
      <c r="AF416" s="16" t="s">
        <v>174</v>
      </c>
      <c r="AG416" s="15" t="s">
        <v>45</v>
      </c>
    </row>
    <row r="417" spans="1:33" x14ac:dyDescent="0.5">
      <c r="A417" s="16" t="s">
        <v>710</v>
      </c>
      <c r="B417" s="16" t="s">
        <v>711</v>
      </c>
      <c r="C417" s="16" t="s">
        <v>712</v>
      </c>
      <c r="D417" s="16">
        <v>48137906</v>
      </c>
      <c r="E417" s="16">
        <v>31252451</v>
      </c>
      <c r="F417" s="16">
        <v>39634867.5</v>
      </c>
      <c r="G417" s="16">
        <v>123323417.25</v>
      </c>
      <c r="H417" s="16">
        <v>89614340</v>
      </c>
      <c r="I417" s="16">
        <v>118769999</v>
      </c>
      <c r="J417" s="16">
        <v>141551925.625</v>
      </c>
      <c r="K417" s="16">
        <v>97413875</v>
      </c>
      <c r="L417" s="16">
        <v>92240690</v>
      </c>
      <c r="M417" s="16">
        <v>165</v>
      </c>
      <c r="N417" s="16">
        <v>17.8</v>
      </c>
      <c r="O417" s="16">
        <f>(I417-F417)*3.72</f>
        <v>294382689.18000001</v>
      </c>
      <c r="P417" s="16">
        <f>(G417-D417)*5.89</f>
        <v>442842661.26249999</v>
      </c>
      <c r="Q417" s="16">
        <f>(H417-F417)*1</f>
        <v>49979472.5</v>
      </c>
      <c r="R417" s="17">
        <f>MEDIAN(O417:Q417)</f>
        <v>294382689.18000001</v>
      </c>
      <c r="S417" s="16">
        <f>(K417-E417)*1.23</f>
        <v>81378551.519999996</v>
      </c>
      <c r="T417" s="16">
        <f>(L417-F417)*12.4</f>
        <v>652312199</v>
      </c>
      <c r="U417" s="16">
        <f>(J417-D417)*1</f>
        <v>93414019.625</v>
      </c>
      <c r="V417" s="42">
        <f>MEDIAN(S417:U417)</f>
        <v>93414019.625</v>
      </c>
      <c r="W417" s="16">
        <f>LOG(R417,2)</f>
        <v>28.133117597041231</v>
      </c>
      <c r="X417" s="16">
        <f>LOG(V417,2)</f>
        <v>26.477135750823336</v>
      </c>
      <c r="Y417" s="3">
        <f>V417/R417</f>
        <v>0.3173217144160338</v>
      </c>
      <c r="Z417" s="3">
        <f>LOG(Y417,2)</f>
        <v>-1.6559818462178946</v>
      </c>
      <c r="AA417" s="3">
        <f>TTEST(O417:Q417,S417:U417,2,1)</f>
        <v>0.92369209191374757</v>
      </c>
      <c r="AB417" s="3">
        <f>-LOG(AA417)</f>
        <v>3.4472774524723721E-2</v>
      </c>
      <c r="AC417" s="16" t="s">
        <v>92</v>
      </c>
      <c r="AD417" s="16" t="s">
        <v>59</v>
      </c>
      <c r="AE417" s="16" t="s">
        <v>60</v>
      </c>
      <c r="AF417" s="16" t="s">
        <v>61</v>
      </c>
      <c r="AG417" s="15" t="s">
        <v>62</v>
      </c>
    </row>
    <row r="418" spans="1:33" x14ac:dyDescent="0.5">
      <c r="A418" s="16" t="s">
        <v>584</v>
      </c>
      <c r="B418" s="16" t="s">
        <v>585</v>
      </c>
      <c r="C418" s="16" t="s">
        <v>586</v>
      </c>
      <c r="D418" s="16">
        <v>112747155.5</v>
      </c>
      <c r="E418" s="16">
        <v>70821639.75</v>
      </c>
      <c r="F418" s="16">
        <v>70816952.125</v>
      </c>
      <c r="G418" s="16">
        <v>231047914.75</v>
      </c>
      <c r="H418" s="16">
        <v>229264730.5</v>
      </c>
      <c r="I418" s="16">
        <v>168416355.75</v>
      </c>
      <c r="J418" s="16">
        <v>221464215</v>
      </c>
      <c r="K418" s="16">
        <v>171562303.78125</v>
      </c>
      <c r="L418" s="16">
        <v>92748040</v>
      </c>
      <c r="M418" s="16">
        <v>146</v>
      </c>
      <c r="N418" s="16">
        <v>16.399999999999999</v>
      </c>
      <c r="O418" s="16">
        <f>(I418-F418)*3.72</f>
        <v>363069781.48500001</v>
      </c>
      <c r="P418" s="16">
        <f>(G418-D418)*5.89</f>
        <v>696791471.98249996</v>
      </c>
      <c r="Q418" s="16">
        <f>(H418-F418)*1</f>
        <v>158447778.375</v>
      </c>
      <c r="R418" s="17">
        <f>MEDIAN(O418:Q418)</f>
        <v>363069781.48500001</v>
      </c>
      <c r="S418" s="16">
        <f>(K418-E418)*1.23</f>
        <v>123911016.7584375</v>
      </c>
      <c r="T418" s="16">
        <f>(L418-F418)*12.4</f>
        <v>271945489.65000004</v>
      </c>
      <c r="U418" s="16">
        <f>(J418-D418)*1</f>
        <v>108717059.5</v>
      </c>
      <c r="V418" s="42">
        <f>MEDIAN(S418:U418)</f>
        <v>123911016.7584375</v>
      </c>
      <c r="W418" s="16">
        <f>LOG(R418,2)</f>
        <v>28.435671617862887</v>
      </c>
      <c r="X418" s="16">
        <f>LOG(V418,2)</f>
        <v>26.884729220315869</v>
      </c>
      <c r="Y418" s="3">
        <f>V418/R418</f>
        <v>0.34128705575998702</v>
      </c>
      <c r="Z418" s="3">
        <f>LOG(Y418,2)</f>
        <v>-1.5509423975470173</v>
      </c>
      <c r="AA418" s="3">
        <f>TTEST(O418:Q418,S418:U418,2,1)</f>
        <v>0.15914222472120854</v>
      </c>
      <c r="AB418" s="3">
        <f>-LOG(AA418)</f>
        <v>0.79821457503332027</v>
      </c>
      <c r="AC418" s="16" t="s">
        <v>401</v>
      </c>
      <c r="AD418" s="16" t="s">
        <v>350</v>
      </c>
      <c r="AE418" s="16" t="s">
        <v>60</v>
      </c>
      <c r="AF418" s="16" t="s">
        <v>123</v>
      </c>
      <c r="AG418" s="15" t="s">
        <v>82</v>
      </c>
    </row>
    <row r="419" spans="1:33" x14ac:dyDescent="0.5">
      <c r="A419" s="16" t="s">
        <v>83</v>
      </c>
      <c r="B419" s="16" t="s">
        <v>84</v>
      </c>
      <c r="C419" s="16" t="s">
        <v>85</v>
      </c>
      <c r="D419" s="16">
        <v>73038203.5</v>
      </c>
      <c r="E419" s="16">
        <v>43646879.75</v>
      </c>
      <c r="F419" s="16">
        <v>78103813.5</v>
      </c>
      <c r="G419" s="16">
        <v>124794251</v>
      </c>
      <c r="H419" s="16">
        <v>127168255</v>
      </c>
      <c r="I419" s="16">
        <v>232208253</v>
      </c>
      <c r="J419" s="16">
        <v>216945184</v>
      </c>
      <c r="K419" s="16">
        <v>164294560</v>
      </c>
      <c r="L419" s="16">
        <v>95260472</v>
      </c>
      <c r="M419" s="16">
        <v>367</v>
      </c>
      <c r="N419" s="16">
        <v>40.200000000000003</v>
      </c>
      <c r="O419" s="16">
        <f>(I419-F419)*3.72</f>
        <v>573268514.94000006</v>
      </c>
      <c r="P419" s="16">
        <f>(G419-D419)*5.89</f>
        <v>304843119.77499998</v>
      </c>
      <c r="Q419" s="16">
        <f>(H419-F419)*1</f>
        <v>49064441.5</v>
      </c>
      <c r="R419" s="17">
        <f>MEDIAN(O419:Q419)</f>
        <v>304843119.77499998</v>
      </c>
      <c r="S419" s="16">
        <f>(K419-E419)*1.23</f>
        <v>148396646.70750001</v>
      </c>
      <c r="T419" s="16">
        <f>(L419-F419)*12.4</f>
        <v>212742565.40000001</v>
      </c>
      <c r="U419" s="16">
        <f>(J419-D419)*1</f>
        <v>143906980.5</v>
      </c>
      <c r="V419" s="42">
        <f>MEDIAN(S419:U419)</f>
        <v>148396646.70750001</v>
      </c>
      <c r="W419" s="16">
        <f>LOG(R419,2)</f>
        <v>28.183491744232199</v>
      </c>
      <c r="X419" s="16">
        <f>LOG(V419,2)</f>
        <v>27.14488325110398</v>
      </c>
      <c r="Y419" s="3">
        <f>V419/R419</f>
        <v>0.48679677211356875</v>
      </c>
      <c r="Z419" s="3">
        <f>LOG(Y419,2)</f>
        <v>-1.0386084931282158</v>
      </c>
      <c r="AA419" s="3">
        <f>TTEST(O419:Q419,S419:U419,2,1)</f>
        <v>0.4522785378643307</v>
      </c>
      <c r="AB419" s="3">
        <f>-LOG(AA419)</f>
        <v>0.34459402049693177</v>
      </c>
      <c r="AC419" s="16" t="s">
        <v>86</v>
      </c>
      <c r="AD419" s="16" t="s">
        <v>87</v>
      </c>
      <c r="AE419" s="16" t="s">
        <v>51</v>
      </c>
      <c r="AF419" s="16" t="s">
        <v>88</v>
      </c>
      <c r="AG419" s="15" t="s">
        <v>62</v>
      </c>
    </row>
    <row r="420" spans="1:33" x14ac:dyDescent="0.5">
      <c r="A420" s="16" t="s">
        <v>2828</v>
      </c>
      <c r="B420" s="16" t="s">
        <v>2829</v>
      </c>
      <c r="C420" s="16" t="s">
        <v>2830</v>
      </c>
      <c r="D420" s="16">
        <v>234052505</v>
      </c>
      <c r="E420" s="16">
        <v>249929480</v>
      </c>
      <c r="F420" s="16">
        <v>339922668.1875</v>
      </c>
      <c r="G420" s="16">
        <v>250791001.375</v>
      </c>
      <c r="H420" s="16">
        <v>232592489.875</v>
      </c>
      <c r="I420" s="16">
        <v>376478588.0625</v>
      </c>
      <c r="J420" s="16">
        <v>177708077.21875</v>
      </c>
      <c r="K420" s="16">
        <v>236547431</v>
      </c>
      <c r="L420" s="16">
        <v>98047101.25</v>
      </c>
      <c r="M420" s="16">
        <v>1136</v>
      </c>
      <c r="N420" s="16">
        <v>131.9</v>
      </c>
      <c r="O420" s="16">
        <f>(I420-F420)*3.72</f>
        <v>135988021.935</v>
      </c>
      <c r="P420" s="16">
        <f>(G420-D420)*5.89</f>
        <v>98589743.648749992</v>
      </c>
      <c r="Q420" s="16">
        <f>(H420-F420)*1</f>
        <v>-107330178.3125</v>
      </c>
      <c r="R420" s="17">
        <f>MEDIAN(O420:Q420)</f>
        <v>98589743.648749992</v>
      </c>
      <c r="S420" s="16">
        <f>(K420-E420)*1.23</f>
        <v>-16459920.27</v>
      </c>
      <c r="T420" s="16">
        <f>(L420-F420)*12.4</f>
        <v>-2999257030.0250001</v>
      </c>
      <c r="U420" s="16">
        <f>(J420-D420)*1</f>
        <v>-56344427.78125</v>
      </c>
      <c r="V420" s="42">
        <f>25000</f>
        <v>25000</v>
      </c>
      <c r="W420" s="16">
        <f>LOG(R420,2)</f>
        <v>26.554934234174574</v>
      </c>
      <c r="X420" s="16">
        <f>LOG(V420,2)</f>
        <v>14.609640474436812</v>
      </c>
      <c r="Y420" s="3">
        <f>V420/R420</f>
        <v>2.5357607267008012E-4</v>
      </c>
      <c r="Z420" s="3">
        <f>LOG(Y420,2)</f>
        <v>-11.945293759737764</v>
      </c>
      <c r="AA420" s="3">
        <f>TTEST(O420:Q420,S420:U420,2,1)</f>
        <v>0.40454119892586027</v>
      </c>
      <c r="AB420" s="3">
        <f>-LOG(AA420)</f>
        <v>0.39303724276608171</v>
      </c>
      <c r="AC420" s="16" t="s">
        <v>329</v>
      </c>
      <c r="AD420" s="16" t="s">
        <v>621</v>
      </c>
      <c r="AE420" s="16" t="s">
        <v>80</v>
      </c>
      <c r="AF420" s="16" t="s">
        <v>44</v>
      </c>
      <c r="AG420" s="15" t="s">
        <v>82</v>
      </c>
    </row>
    <row r="421" spans="1:33" x14ac:dyDescent="0.5">
      <c r="A421" s="16" t="s">
        <v>1501</v>
      </c>
      <c r="B421" s="16" t="s">
        <v>1502</v>
      </c>
      <c r="C421" s="16" t="s">
        <v>1503</v>
      </c>
      <c r="D421" s="16">
        <v>35881652.75</v>
      </c>
      <c r="E421" s="16">
        <v>62049520</v>
      </c>
      <c r="F421" s="16">
        <v>48571641</v>
      </c>
      <c r="G421" s="16">
        <v>76070536</v>
      </c>
      <c r="H421" s="16">
        <v>83314046</v>
      </c>
      <c r="I421" s="16">
        <v>89883106</v>
      </c>
      <c r="J421" s="16">
        <v>80781255</v>
      </c>
      <c r="K421" s="16">
        <v>72245652</v>
      </c>
      <c r="L421" s="16">
        <v>99151196</v>
      </c>
      <c r="M421" s="16">
        <v>128</v>
      </c>
      <c r="N421" s="16">
        <v>14.8</v>
      </c>
      <c r="O421" s="16">
        <f>(I421-F421)*3.72</f>
        <v>153678649.80000001</v>
      </c>
      <c r="P421" s="16">
        <f>(G421-D421)*5.89</f>
        <v>236712522.3425</v>
      </c>
      <c r="Q421" s="16">
        <f>(H421-F421)*1</f>
        <v>34742405</v>
      </c>
      <c r="R421" s="17">
        <f>MEDIAN(O421:Q421)</f>
        <v>153678649.80000001</v>
      </c>
      <c r="S421" s="16">
        <f>(K421-E421)*1.23</f>
        <v>12541242.359999999</v>
      </c>
      <c r="T421" s="16">
        <f>(L421-F421)*12.4</f>
        <v>627186482</v>
      </c>
      <c r="U421" s="16">
        <f>(J421-D421)*1</f>
        <v>44899602.25</v>
      </c>
      <c r="V421" s="42">
        <f>MEDIAN(S421:U421)</f>
        <v>44899602.25</v>
      </c>
      <c r="W421" s="16">
        <f>LOG(R421,2)</f>
        <v>27.195341507945582</v>
      </c>
      <c r="X421" s="16">
        <f>LOG(V421,2)</f>
        <v>25.420199328899692</v>
      </c>
      <c r="Y421" s="3">
        <f>V421/R421</f>
        <v>0.29216551751614878</v>
      </c>
      <c r="Z421" s="3">
        <f>LOG(Y421,2)</f>
        <v>-1.7751421790458861</v>
      </c>
      <c r="AA421" s="3">
        <f>TTEST(O421:Q421,S421:U421,2,1)</f>
        <v>0.63927127605996903</v>
      </c>
      <c r="AB421" s="3">
        <f>-LOG(AA421)</f>
        <v>0.19431480898535539</v>
      </c>
      <c r="AC421" s="16" t="s">
        <v>463</v>
      </c>
      <c r="AD421" s="16" t="s">
        <v>59</v>
      </c>
      <c r="AE421" s="16" t="s">
        <v>51</v>
      </c>
      <c r="AF421" s="16" t="s">
        <v>61</v>
      </c>
      <c r="AG421" s="15" t="s">
        <v>82</v>
      </c>
    </row>
    <row r="422" spans="1:33" x14ac:dyDescent="0.5">
      <c r="A422" s="16" t="s">
        <v>643</v>
      </c>
      <c r="B422" s="16" t="s">
        <v>644</v>
      </c>
      <c r="C422" s="16" t="s">
        <v>645</v>
      </c>
      <c r="D422" s="16">
        <v>84062753.875</v>
      </c>
      <c r="E422" s="16">
        <v>85224462.25</v>
      </c>
      <c r="F422" s="16">
        <v>39969013.9375</v>
      </c>
      <c r="G422" s="16">
        <v>290146315.875</v>
      </c>
      <c r="H422" s="16">
        <v>191670823.125</v>
      </c>
      <c r="I422" s="16">
        <v>160676265.5</v>
      </c>
      <c r="J422" s="16">
        <v>231056744.625</v>
      </c>
      <c r="K422" s="16">
        <v>167982184.25</v>
      </c>
      <c r="L422" s="16">
        <v>101799727.5</v>
      </c>
      <c r="M422" s="16">
        <v>264</v>
      </c>
      <c r="N422" s="16">
        <v>29.9</v>
      </c>
      <c r="O422" s="16">
        <f>(I422-F422)*3.72</f>
        <v>449030975.8125</v>
      </c>
      <c r="P422" s="16">
        <f>(G422-D422)*5.89</f>
        <v>1213832180.1799998</v>
      </c>
      <c r="Q422" s="16">
        <f>(H422-F422)*1</f>
        <v>151701809.1875</v>
      </c>
      <c r="R422" s="17">
        <f>MEDIAN(O422:Q422)</f>
        <v>449030975.8125</v>
      </c>
      <c r="S422" s="16">
        <f>(K422-E422)*1.23</f>
        <v>101791998.06</v>
      </c>
      <c r="T422" s="16">
        <f>(L422-F422)*12.4</f>
        <v>766700848.17500007</v>
      </c>
      <c r="U422" s="16">
        <f>(J422-D422)*1</f>
        <v>146993990.75</v>
      </c>
      <c r="V422" s="42">
        <f>MEDIAN(S422:U422)</f>
        <v>146993990.75</v>
      </c>
      <c r="W422" s="16">
        <f>LOG(R422,2)</f>
        <v>28.742239729922009</v>
      </c>
      <c r="X422" s="16">
        <f>LOG(V422,2)</f>
        <v>27.131181936661353</v>
      </c>
      <c r="Y422" s="3">
        <f>V422/R422</f>
        <v>0.32735824178726519</v>
      </c>
      <c r="Z422" s="3">
        <f>LOG(Y422,2)</f>
        <v>-1.6110577932606582</v>
      </c>
      <c r="AA422" s="3">
        <f>TTEST(O422:Q422,S422:U422,2,1)</f>
        <v>0.1851105813261873</v>
      </c>
      <c r="AB422" s="3">
        <f>-LOG(AA422)</f>
        <v>0.73256875531392485</v>
      </c>
      <c r="AC422" s="16" t="s">
        <v>112</v>
      </c>
      <c r="AD422" s="16" t="s">
        <v>137</v>
      </c>
      <c r="AE422" s="16" t="s">
        <v>60</v>
      </c>
      <c r="AF422" s="16" t="s">
        <v>123</v>
      </c>
      <c r="AG422" s="15" t="s">
        <v>62</v>
      </c>
    </row>
    <row r="423" spans="1:33" x14ac:dyDescent="0.5">
      <c r="A423" s="16" t="s">
        <v>705</v>
      </c>
      <c r="B423" s="16" t="s">
        <v>706</v>
      </c>
      <c r="C423" s="16" t="s">
        <v>707</v>
      </c>
      <c r="D423" s="16">
        <v>53316835</v>
      </c>
      <c r="E423" s="16">
        <v>34713110.5</v>
      </c>
      <c r="F423" s="16">
        <v>40338564</v>
      </c>
      <c r="G423" s="16">
        <v>112683424.5</v>
      </c>
      <c r="H423" s="16">
        <v>130115192</v>
      </c>
      <c r="I423" s="16">
        <v>163277280.875</v>
      </c>
      <c r="J423" s="16">
        <v>157760631</v>
      </c>
      <c r="K423" s="16">
        <v>125476265</v>
      </c>
      <c r="L423" s="16">
        <v>102815388</v>
      </c>
      <c r="M423" s="16">
        <v>533</v>
      </c>
      <c r="N423" s="16">
        <v>56.6</v>
      </c>
      <c r="O423" s="16">
        <f>(I423-F423)*3.72</f>
        <v>457332026.77500004</v>
      </c>
      <c r="P423" s="16">
        <f>(G423-D423)*5.89</f>
        <v>349669212.15499997</v>
      </c>
      <c r="Q423" s="16">
        <f>(H423-F423)*1</f>
        <v>89776628</v>
      </c>
      <c r="R423" s="17">
        <f>MEDIAN(O423:Q423)</f>
        <v>349669212.15499997</v>
      </c>
      <c r="S423" s="16">
        <f>(K423-E423)*1.23</f>
        <v>111638680.035</v>
      </c>
      <c r="T423" s="16">
        <f>(L423-F423)*12.4</f>
        <v>774712617.60000002</v>
      </c>
      <c r="U423" s="16">
        <f>(J423-D423)*1</f>
        <v>104443796</v>
      </c>
      <c r="V423" s="42">
        <f>MEDIAN(S423:U423)</f>
        <v>111638680.035</v>
      </c>
      <c r="W423" s="16">
        <f>LOG(R423,2)</f>
        <v>28.381415533611253</v>
      </c>
      <c r="X423" s="16">
        <f>LOG(V423,2)</f>
        <v>26.734261730946066</v>
      </c>
      <c r="Y423" s="3">
        <f>V423/R423</f>
        <v>0.3192694013492765</v>
      </c>
      <c r="Z423" s="3">
        <f>LOG(Y423,2)</f>
        <v>-1.6471538026651864</v>
      </c>
      <c r="AA423" s="3">
        <f>TTEST(O423:Q423,S423:U423,2,1)</f>
        <v>0.90095999742097621</v>
      </c>
      <c r="AB423" s="3">
        <f>-LOG(AA423)</f>
        <v>4.5294491246246855E-2</v>
      </c>
      <c r="AC423" s="16" t="s">
        <v>708</v>
      </c>
      <c r="AD423" s="16" t="s">
        <v>206</v>
      </c>
      <c r="AE423" s="16" t="s">
        <v>51</v>
      </c>
      <c r="AF423" s="16" t="s">
        <v>709</v>
      </c>
      <c r="AG423" s="15" t="s">
        <v>62</v>
      </c>
    </row>
    <row r="424" spans="1:33" x14ac:dyDescent="0.5">
      <c r="A424" s="16" t="s">
        <v>1662</v>
      </c>
      <c r="B424" s="16" t="s">
        <v>1663</v>
      </c>
      <c r="C424" s="16" t="s">
        <v>1664</v>
      </c>
      <c r="D424" s="16">
        <v>79621552.6875</v>
      </c>
      <c r="E424" s="16">
        <v>118283387.125</v>
      </c>
      <c r="F424" s="16">
        <v>77880161.5</v>
      </c>
      <c r="G424" s="16">
        <v>442984623.5</v>
      </c>
      <c r="H424" s="16">
        <v>213783072.25</v>
      </c>
      <c r="I424" s="16">
        <v>68388686.5</v>
      </c>
      <c r="J424" s="16">
        <v>114052867.21875</v>
      </c>
      <c r="K424" s="16">
        <v>44939314.25</v>
      </c>
      <c r="L424" s="16">
        <v>105014470.375</v>
      </c>
      <c r="M424" s="16">
        <v>391</v>
      </c>
      <c r="N424" s="16">
        <v>42.3</v>
      </c>
      <c r="O424" s="16">
        <f>(I424-F424)*3.72</f>
        <v>-35308287</v>
      </c>
      <c r="P424" s="16">
        <f>(G424-D424)*5.89</f>
        <v>2140208487.0856249</v>
      </c>
      <c r="Q424" s="16">
        <f>(H424-F424)*1</f>
        <v>135902910.75</v>
      </c>
      <c r="R424" s="17">
        <f>MEDIAN(O424:Q424)</f>
        <v>135902910.75</v>
      </c>
      <c r="S424" s="16">
        <f>(K424-E424)*1.23</f>
        <v>-90213209.636250004</v>
      </c>
      <c r="T424" s="16">
        <f>(L424-F424)*12.4</f>
        <v>336465430.05000001</v>
      </c>
      <c r="U424" s="16">
        <f>(J424-D424)*1</f>
        <v>34431314.53125</v>
      </c>
      <c r="V424" s="42">
        <f>MEDIAN(S424:U424)</f>
        <v>34431314.53125</v>
      </c>
      <c r="W424" s="16">
        <f>LOG(R424,2)</f>
        <v>27.018001114980652</v>
      </c>
      <c r="X424" s="16">
        <f>LOG(V424,2)</f>
        <v>25.037217925906845</v>
      </c>
      <c r="Y424" s="3">
        <f>V424/R424</f>
        <v>0.2533522964389488</v>
      </c>
      <c r="Z424" s="3">
        <f>LOG(Y424,2)</f>
        <v>-1.9807831890738075</v>
      </c>
      <c r="AA424" s="3">
        <f>TTEST(O424:Q424,S424:U424,2,1)</f>
        <v>0.37387555200659539</v>
      </c>
      <c r="AB424" s="3">
        <f>-LOG(AA424)</f>
        <v>0.42727293274834494</v>
      </c>
      <c r="AC424" s="16" t="s">
        <v>136</v>
      </c>
      <c r="AD424" s="16" t="s">
        <v>1665</v>
      </c>
      <c r="AE424" s="16" t="s">
        <v>60</v>
      </c>
      <c r="AF424" s="16" t="s">
        <v>1666</v>
      </c>
      <c r="AG424" s="15" t="s">
        <v>45</v>
      </c>
    </row>
    <row r="425" spans="1:33" x14ac:dyDescent="0.5">
      <c r="A425" s="16" t="s">
        <v>2337</v>
      </c>
      <c r="B425" s="16" t="s">
        <v>2338</v>
      </c>
      <c r="C425" s="16" t="s">
        <v>2339</v>
      </c>
      <c r="D425" s="16">
        <v>27974992.75</v>
      </c>
      <c r="E425" s="16">
        <v>57773409.8125</v>
      </c>
      <c r="F425" s="16">
        <v>12083799.875</v>
      </c>
      <c r="G425" s="16">
        <v>65520526.5</v>
      </c>
      <c r="H425" s="16">
        <v>26511179.25</v>
      </c>
      <c r="I425" s="16">
        <v>65753097.75</v>
      </c>
      <c r="J425" s="16">
        <v>43032961.125</v>
      </c>
      <c r="K425" s="16">
        <v>49326525.5</v>
      </c>
      <c r="L425" s="16">
        <v>105054040</v>
      </c>
      <c r="M425" s="16">
        <v>515</v>
      </c>
      <c r="N425" s="16">
        <v>59.2</v>
      </c>
      <c r="O425" s="16">
        <f>(I425-F425)*3.72</f>
        <v>199649788.095</v>
      </c>
      <c r="P425" s="16">
        <f>(G425-D425)*5.89</f>
        <v>221143193.78749999</v>
      </c>
      <c r="Q425" s="16">
        <f>(H425-F425)*1</f>
        <v>14427379.375</v>
      </c>
      <c r="R425" s="17">
        <f>MEDIAN(O425:Q425)</f>
        <v>199649788.095</v>
      </c>
      <c r="S425" s="16">
        <f>(K425-E425)*1.23</f>
        <v>-10389667.704375001</v>
      </c>
      <c r="T425" s="16">
        <f>(L425-F425)*12.4</f>
        <v>1152830977.55</v>
      </c>
      <c r="U425" s="16">
        <f>(J425-D425)*1</f>
        <v>15057968.375</v>
      </c>
      <c r="V425" s="42">
        <f>MEDIAN(S425:U425)</f>
        <v>15057968.375</v>
      </c>
      <c r="W425" s="16">
        <f>LOG(R425,2)</f>
        <v>27.572896299817895</v>
      </c>
      <c r="X425" s="16">
        <f>LOG(V425,2)</f>
        <v>23.844023798561999</v>
      </c>
      <c r="Y425" s="3">
        <f>V425/R425</f>
        <v>7.5421910129125302E-2</v>
      </c>
      <c r="Z425" s="3">
        <f>LOG(Y425,2)</f>
        <v>-3.7288725012558945</v>
      </c>
      <c r="AA425" s="3">
        <f>TTEST(O425:Q425,S425:U425,2,1)</f>
        <v>0.56337458249082595</v>
      </c>
      <c r="AB425" s="3">
        <f>-LOG(AA425)</f>
        <v>0.2492027507705292</v>
      </c>
      <c r="AC425" s="16" t="s">
        <v>425</v>
      </c>
      <c r="AD425" s="16" t="s">
        <v>395</v>
      </c>
      <c r="AE425" s="16" t="s">
        <v>51</v>
      </c>
      <c r="AF425" s="16" t="s">
        <v>2340</v>
      </c>
      <c r="AG425" s="15" t="s">
        <v>62</v>
      </c>
    </row>
    <row r="426" spans="1:33" x14ac:dyDescent="0.5">
      <c r="A426" s="16" t="s">
        <v>286</v>
      </c>
      <c r="B426" s="16" t="s">
        <v>287</v>
      </c>
      <c r="C426" s="16" t="s">
        <v>288</v>
      </c>
      <c r="D426" s="16">
        <v>60580990.5</v>
      </c>
      <c r="E426" s="16">
        <v>36864433.5</v>
      </c>
      <c r="F426" s="16">
        <v>46167743.875</v>
      </c>
      <c r="G426" s="16">
        <v>127222555.25</v>
      </c>
      <c r="H426" s="16">
        <v>127692880.25</v>
      </c>
      <c r="I426" s="16">
        <v>163049012.0625</v>
      </c>
      <c r="J426" s="16">
        <v>218833226.25</v>
      </c>
      <c r="K426" s="16">
        <v>118233786</v>
      </c>
      <c r="L426" s="16">
        <v>106681235.125</v>
      </c>
      <c r="M426" s="16">
        <v>317</v>
      </c>
      <c r="N426" s="16">
        <v>34.299999999999997</v>
      </c>
      <c r="O426" s="16">
        <f>(I426-F426)*3.72</f>
        <v>434798317.65750003</v>
      </c>
      <c r="P426" s="16">
        <f>(G426-D426)*5.89</f>
        <v>392518816.3775</v>
      </c>
      <c r="Q426" s="16">
        <f>(H426-F426)*1</f>
        <v>81525136.375</v>
      </c>
      <c r="R426" s="17">
        <f>MEDIAN(O426:Q426)</f>
        <v>392518816.3775</v>
      </c>
      <c r="S426" s="16">
        <f>(K426-E426)*1.23</f>
        <v>100084303.575</v>
      </c>
      <c r="T426" s="16">
        <f>(L426-F426)*12.4</f>
        <v>750367291.5</v>
      </c>
      <c r="U426" s="16">
        <f>(J426-D426)*1</f>
        <v>158252235.75</v>
      </c>
      <c r="V426" s="42">
        <f>MEDIAN(S426:U426)</f>
        <v>158252235.75</v>
      </c>
      <c r="W426" s="16">
        <f>LOG(R426,2)</f>
        <v>28.548186573979173</v>
      </c>
      <c r="X426" s="16">
        <f>LOG(V426,2)</f>
        <v>27.237650640949376</v>
      </c>
      <c r="Y426" s="3">
        <f>V426/R426</f>
        <v>0.40317108160695897</v>
      </c>
      <c r="Z426" s="3">
        <f>LOG(Y426,2)</f>
        <v>-1.3105359330297974</v>
      </c>
      <c r="AA426" s="3">
        <f>TTEST(O426:Q426,S426:U426,2,1)</f>
        <v>0.8837504423736029</v>
      </c>
      <c r="AB426" s="3">
        <f>-LOG(AA426)</f>
        <v>5.3670355802833046E-2</v>
      </c>
      <c r="AC426" s="16" t="s">
        <v>169</v>
      </c>
      <c r="AD426" s="16" t="s">
        <v>137</v>
      </c>
      <c r="AE426" s="16" t="s">
        <v>60</v>
      </c>
      <c r="AF426" s="16" t="s">
        <v>289</v>
      </c>
      <c r="AG426" s="15" t="s">
        <v>290</v>
      </c>
    </row>
    <row r="427" spans="1:33" x14ac:dyDescent="0.5">
      <c r="A427" s="16" t="s">
        <v>1413</v>
      </c>
      <c r="B427" s="16" t="s">
        <v>1414</v>
      </c>
      <c r="C427" s="16" t="s">
        <v>1415</v>
      </c>
      <c r="D427" s="16">
        <v>144363152.5</v>
      </c>
      <c r="E427" s="16">
        <v>118575899.125</v>
      </c>
      <c r="F427" s="16">
        <v>263184238.625</v>
      </c>
      <c r="G427" s="16">
        <v>219313194.5</v>
      </c>
      <c r="H427" s="16">
        <v>237156541.375</v>
      </c>
      <c r="I427" s="16">
        <v>484532381</v>
      </c>
      <c r="J427" s="16">
        <v>281173171.875</v>
      </c>
      <c r="K427" s="16">
        <v>298224386.875</v>
      </c>
      <c r="L427" s="16">
        <v>109105547.8125</v>
      </c>
      <c r="M427" s="16">
        <v>2602</v>
      </c>
      <c r="N427" s="16">
        <v>278</v>
      </c>
      <c r="O427" s="16">
        <f>(I427-F427)*3.72</f>
        <v>823415089.63499999</v>
      </c>
      <c r="P427" s="16">
        <f>(G427-D427)*5.89</f>
        <v>441455747.38</v>
      </c>
      <c r="Q427" s="16">
        <f>(H427-F427)*1</f>
        <v>-26027697.25</v>
      </c>
      <c r="R427" s="17">
        <f>MEDIAN(O427:Q427)</f>
        <v>441455747.38</v>
      </c>
      <c r="S427" s="16">
        <f>(K427-E427)*1.23</f>
        <v>220967639.9325</v>
      </c>
      <c r="T427" s="16">
        <f>(L427-F427)*12.4</f>
        <v>-1910575766.075</v>
      </c>
      <c r="U427" s="16">
        <f>(J427-D427)*1</f>
        <v>136810019.375</v>
      </c>
      <c r="V427" s="42">
        <f>MEDIAN(S427:U427)</f>
        <v>136810019.375</v>
      </c>
      <c r="W427" s="16">
        <f>LOG(R427,2)</f>
        <v>28.717693584888369</v>
      </c>
      <c r="X427" s="16">
        <f>LOG(V427,2)</f>
        <v>27.027598649946288</v>
      </c>
      <c r="Y427" s="3">
        <f>V427/R427</f>
        <v>0.3099065312592601</v>
      </c>
      <c r="Z427" s="3">
        <f>LOG(Y427,2)</f>
        <v>-1.6900949349420846</v>
      </c>
      <c r="AA427" s="3">
        <f>TTEST(O427:Q427,S427:U427,2,1)</f>
        <v>0.33765738533009859</v>
      </c>
      <c r="AB427" s="3">
        <f>-LOG(AA427)</f>
        <v>0.47152374683812143</v>
      </c>
      <c r="AC427" s="16" t="s">
        <v>1416</v>
      </c>
      <c r="AD427" s="16" t="s">
        <v>389</v>
      </c>
      <c r="AE427" s="16" t="s">
        <v>80</v>
      </c>
      <c r="AF427" s="16" t="s">
        <v>1417</v>
      </c>
      <c r="AG427" s="15" t="s">
        <v>485</v>
      </c>
    </row>
    <row r="428" spans="1:33" x14ac:dyDescent="0.5">
      <c r="A428" s="16" t="s">
        <v>2791</v>
      </c>
      <c r="B428" s="16" t="s">
        <v>2792</v>
      </c>
      <c r="C428" s="16" t="s">
        <v>2793</v>
      </c>
      <c r="D428" s="16">
        <v>112362497.6875</v>
      </c>
      <c r="E428" s="16">
        <v>312095891.5</v>
      </c>
      <c r="F428" s="16">
        <v>428907539</v>
      </c>
      <c r="G428" s="16">
        <v>132301800.875</v>
      </c>
      <c r="H428" s="16">
        <v>210260972.5</v>
      </c>
      <c r="I428" s="16">
        <v>442982982</v>
      </c>
      <c r="J428" s="16">
        <v>90161939.28125</v>
      </c>
      <c r="K428" s="16">
        <v>216358039.1875</v>
      </c>
      <c r="L428" s="16">
        <v>110891651.9375</v>
      </c>
      <c r="M428" s="16">
        <v>352</v>
      </c>
      <c r="N428" s="16">
        <v>39.6</v>
      </c>
      <c r="O428" s="16">
        <f>(I428-F428)*3.72</f>
        <v>52360647.960000001</v>
      </c>
      <c r="P428" s="16">
        <f>(G428-D428)*5.89</f>
        <v>117442495.77437499</v>
      </c>
      <c r="Q428" s="16">
        <f>(H428-F428)*1</f>
        <v>-218646566.5</v>
      </c>
      <c r="R428" s="17">
        <f>MEDIAN(O428:Q428)</f>
        <v>52360647.960000001</v>
      </c>
      <c r="S428" s="16">
        <f>(K428-E428)*1.23</f>
        <v>-117757558.344375</v>
      </c>
      <c r="T428" s="16">
        <f>(L428-F428)*12.4</f>
        <v>-3943396999.5750003</v>
      </c>
      <c r="U428" s="16">
        <f>(J428-D428)*1</f>
        <v>-22200558.40625</v>
      </c>
      <c r="V428" s="42">
        <f>25000</f>
        <v>25000</v>
      </c>
      <c r="W428" s="16">
        <f>LOG(R428,2)</f>
        <v>25.641979614873122</v>
      </c>
      <c r="X428" s="16">
        <f>LOG(V428,2)</f>
        <v>14.609640474436812</v>
      </c>
      <c r="Y428" s="3">
        <f>V428/R428</f>
        <v>4.7745780417191003E-4</v>
      </c>
      <c r="Z428" s="3">
        <f>LOG(Y428,2)</f>
        <v>-11.032339140436308</v>
      </c>
      <c r="AA428" s="3">
        <f>TTEST(O428:Q428,S428:U428,2,1)</f>
        <v>0.42756380597033294</v>
      </c>
      <c r="AB428" s="3">
        <f>-LOG(AA428)</f>
        <v>0.36899906570053365</v>
      </c>
      <c r="AC428" s="16" t="s">
        <v>741</v>
      </c>
      <c r="AD428" s="16" t="s">
        <v>2794</v>
      </c>
      <c r="AE428" s="16" t="s">
        <v>107</v>
      </c>
      <c r="AF428" s="16" t="s">
        <v>2795</v>
      </c>
      <c r="AG428" s="15" t="s">
        <v>485</v>
      </c>
    </row>
    <row r="429" spans="1:33" x14ac:dyDescent="0.5">
      <c r="A429" s="16" t="s">
        <v>2370</v>
      </c>
      <c r="B429" s="16" t="s">
        <v>2371</v>
      </c>
      <c r="C429" s="16" t="s">
        <v>2372</v>
      </c>
      <c r="D429" s="16">
        <v>184059267.75</v>
      </c>
      <c r="E429" s="16">
        <v>146448437.5</v>
      </c>
      <c r="F429" s="16">
        <v>191083145.5</v>
      </c>
      <c r="G429" s="16">
        <v>287039517.25</v>
      </c>
      <c r="H429" s="16">
        <v>221688319.5</v>
      </c>
      <c r="I429" s="16">
        <v>332209423</v>
      </c>
      <c r="J429" s="16">
        <v>217453698</v>
      </c>
      <c r="K429" s="16">
        <v>169179197</v>
      </c>
      <c r="L429" s="16">
        <v>112563974.875</v>
      </c>
      <c r="M429" s="16">
        <v>227</v>
      </c>
      <c r="N429" s="16">
        <v>26.1</v>
      </c>
      <c r="O429" s="16">
        <f>(I429-F429)*3.72</f>
        <v>524989752.30000001</v>
      </c>
      <c r="P429" s="16">
        <f>(G429-D429)*5.89</f>
        <v>606553669.55499995</v>
      </c>
      <c r="Q429" s="16">
        <f>(H429-F429)*1</f>
        <v>30605174</v>
      </c>
      <c r="R429" s="17">
        <f>MEDIAN(O429:Q429)</f>
        <v>524989752.30000001</v>
      </c>
      <c r="S429" s="16">
        <f>(K429-E429)*1.23</f>
        <v>27958834.184999999</v>
      </c>
      <c r="T429" s="16">
        <f>(L429-F429)*12.4</f>
        <v>-973637715.75</v>
      </c>
      <c r="U429" s="16">
        <f>(J429-D429)*1</f>
        <v>33394430.25</v>
      </c>
      <c r="V429" s="42">
        <f>MEDIAN(S429:U429)</f>
        <v>27958834.184999999</v>
      </c>
      <c r="W429" s="16">
        <f>LOG(R429,2)</f>
        <v>28.967714021020015</v>
      </c>
      <c r="X429" s="16">
        <f>LOG(V429,2)</f>
        <v>24.736800869324586</v>
      </c>
      <c r="Y429" s="3">
        <f>V429/R429</f>
        <v>5.3255961783084879E-2</v>
      </c>
      <c r="Z429" s="3">
        <f>LOG(Y429,2)</f>
        <v>-4.2309131516954332</v>
      </c>
      <c r="AA429" s="3">
        <f>TTEST(O429:Q429,S429:U429,2,1)</f>
        <v>0.27699283591242441</v>
      </c>
      <c r="AB429" s="3">
        <f>-LOG(AA429)</f>
        <v>0.55753146329633463</v>
      </c>
      <c r="AC429" s="16" t="s">
        <v>447</v>
      </c>
      <c r="AD429" s="16" t="s">
        <v>1864</v>
      </c>
      <c r="AE429" s="16" t="s">
        <v>51</v>
      </c>
      <c r="AF429" s="16" t="s">
        <v>2373</v>
      </c>
      <c r="AG429" s="15" t="s">
        <v>54</v>
      </c>
    </row>
    <row r="430" spans="1:33" x14ac:dyDescent="0.5">
      <c r="A430" s="16" t="s">
        <v>2041</v>
      </c>
      <c r="B430" s="16" t="s">
        <v>2042</v>
      </c>
      <c r="C430" s="16" t="s">
        <v>2043</v>
      </c>
      <c r="D430" s="16">
        <v>146631493.8125</v>
      </c>
      <c r="E430" s="16">
        <v>34799925.9375</v>
      </c>
      <c r="F430" s="16">
        <v>69208152.125</v>
      </c>
      <c r="G430" s="16">
        <v>109098060.875</v>
      </c>
      <c r="H430" s="16">
        <v>121314187.171875</v>
      </c>
      <c r="I430" s="16">
        <v>407173006.75</v>
      </c>
      <c r="J430" s="16">
        <v>223154105.875</v>
      </c>
      <c r="K430" s="16">
        <v>349302530.9375</v>
      </c>
      <c r="L430" s="16">
        <v>115323976.5</v>
      </c>
      <c r="M430" s="16">
        <v>198</v>
      </c>
      <c r="N430" s="16">
        <v>21.9</v>
      </c>
      <c r="O430" s="16">
        <f>(I430-F430)*3.72</f>
        <v>1257229259.2050002</v>
      </c>
      <c r="P430" s="16">
        <f>(G430-D430)*5.89</f>
        <v>-221071920.00187498</v>
      </c>
      <c r="Q430" s="16">
        <f>(H430-F430)*1</f>
        <v>52106035.046875</v>
      </c>
      <c r="R430" s="17">
        <f>MEDIAN(O430:Q430)</f>
        <v>52106035.046875</v>
      </c>
      <c r="S430" s="16">
        <f>(K430-E430)*1.23</f>
        <v>386838204.14999998</v>
      </c>
      <c r="T430" s="16">
        <f>(L430-F430)*12.4</f>
        <v>571836222.25</v>
      </c>
      <c r="U430" s="16">
        <f>(J430-D430)*1</f>
        <v>76522612.0625</v>
      </c>
      <c r="V430" s="42">
        <f>MEDIAN(S430:U430)</f>
        <v>386838204.14999998</v>
      </c>
      <c r="W430" s="16">
        <f>LOG(R430,2)</f>
        <v>25.634947142818223</v>
      </c>
      <c r="X430" s="16">
        <f>LOG(V430,2)</f>
        <v>28.527155041545456</v>
      </c>
      <c r="Y430" s="3">
        <f>V430/R430</f>
        <v>7.4240575741753769</v>
      </c>
      <c r="Z430" s="3">
        <f>LOG(Y430,2)</f>
        <v>2.8922078987272339</v>
      </c>
      <c r="AA430" s="3">
        <f>TTEST(O430:Q430,S430:U430,2,1)</f>
        <v>0.97398409019581444</v>
      </c>
      <c r="AB430" s="3">
        <f>-LOG(AA430)</f>
        <v>1.1448137163066719E-2</v>
      </c>
      <c r="AC430" s="16" t="s">
        <v>1089</v>
      </c>
      <c r="AD430" s="16" t="s">
        <v>118</v>
      </c>
      <c r="AE430" s="16" t="s">
        <v>51</v>
      </c>
      <c r="AF430" s="16" t="s">
        <v>2044</v>
      </c>
      <c r="AG430" s="15" t="s">
        <v>62</v>
      </c>
    </row>
    <row r="431" spans="1:33" x14ac:dyDescent="0.5">
      <c r="A431" s="16" t="s">
        <v>2987</v>
      </c>
      <c r="B431" s="16" t="s">
        <v>2988</v>
      </c>
      <c r="C431" s="16" t="s">
        <v>2989</v>
      </c>
      <c r="D431" s="16">
        <v>113190103.625</v>
      </c>
      <c r="E431" s="16">
        <v>101475883.375</v>
      </c>
      <c r="F431" s="16">
        <v>163998294.75</v>
      </c>
      <c r="G431" s="16">
        <v>94525734.5625</v>
      </c>
      <c r="H431" s="16">
        <v>131580440</v>
      </c>
      <c r="I431" s="16">
        <v>242313283.5</v>
      </c>
      <c r="J431" s="16">
        <v>171781467.1875</v>
      </c>
      <c r="K431" s="16">
        <v>200230073.5</v>
      </c>
      <c r="L431" s="16">
        <v>125105559.375</v>
      </c>
      <c r="M431" s="16">
        <v>479</v>
      </c>
      <c r="N431" s="16">
        <v>52.6</v>
      </c>
      <c r="O431" s="16">
        <f>(I431-F431)*3.72</f>
        <v>291331758.15000004</v>
      </c>
      <c r="P431" s="16">
        <f>(G431-D431)*5.89</f>
        <v>-109933133.77812499</v>
      </c>
      <c r="Q431" s="16">
        <f>(H431-F431)*1</f>
        <v>-32417854.75</v>
      </c>
      <c r="R431" s="17">
        <v>80000</v>
      </c>
      <c r="S431" s="16">
        <f>(K431-E431)*1.23</f>
        <v>121467653.85375001</v>
      </c>
      <c r="T431" s="16">
        <f>(L431-F431)*12.4</f>
        <v>-482269918.65000004</v>
      </c>
      <c r="U431" s="16">
        <f>(J431-D431)*1</f>
        <v>58591363.5625</v>
      </c>
      <c r="V431" s="42">
        <f>MEDIAN(S431:U431)</f>
        <v>58591363.5625</v>
      </c>
      <c r="W431" s="16">
        <f>LOG(R431,2)</f>
        <v>16.287712379549451</v>
      </c>
      <c r="X431" s="16">
        <f>LOG(V431,2)</f>
        <v>25.804184689545103</v>
      </c>
      <c r="Y431" s="3">
        <f>V431/R431</f>
        <v>732.39204453125001</v>
      </c>
      <c r="Z431" s="3">
        <f>LOG(Y431,2)</f>
        <v>9.5164723099956543</v>
      </c>
      <c r="AA431" s="3">
        <f>TTEST(O431:Q431,S431:U431,2,1)</f>
        <v>0.37866385175012152</v>
      </c>
      <c r="AB431" s="3">
        <f>-LOG(AA431)</f>
        <v>0.42174615179695063</v>
      </c>
      <c r="AC431" s="16" t="s">
        <v>112</v>
      </c>
      <c r="AD431" s="16" t="s">
        <v>215</v>
      </c>
      <c r="AE431" s="16" t="s">
        <v>51</v>
      </c>
      <c r="AF431" s="16" t="s">
        <v>2990</v>
      </c>
      <c r="AG431" s="15" t="s">
        <v>62</v>
      </c>
    </row>
    <row r="432" spans="1:33" x14ac:dyDescent="0.5">
      <c r="A432" s="16" t="s">
        <v>2885</v>
      </c>
      <c r="B432" s="16" t="s">
        <v>2886</v>
      </c>
      <c r="C432" s="16" t="s">
        <v>2887</v>
      </c>
      <c r="D432" s="16">
        <v>111430214</v>
      </c>
      <c r="E432" s="16">
        <v>192236491</v>
      </c>
      <c r="F432" s="16">
        <v>442847906</v>
      </c>
      <c r="G432" s="16">
        <v>120791931</v>
      </c>
      <c r="H432" s="16">
        <v>412837368</v>
      </c>
      <c r="I432" s="16">
        <v>326509186</v>
      </c>
      <c r="J432" s="16">
        <v>128153292</v>
      </c>
      <c r="K432" s="16">
        <v>262598428</v>
      </c>
      <c r="L432" s="16">
        <v>126286411.5</v>
      </c>
      <c r="M432" s="16">
        <v>285</v>
      </c>
      <c r="N432" s="16">
        <v>32.9</v>
      </c>
      <c r="O432" s="16">
        <f>(I432-F432)*3.72</f>
        <v>-432780038.40000004</v>
      </c>
      <c r="P432" s="16">
        <f>(G432-D432)*5.89</f>
        <v>55140513.129999995</v>
      </c>
      <c r="Q432" s="16">
        <f>(H432-F432)*1</f>
        <v>-30010538</v>
      </c>
      <c r="R432" s="17">
        <v>80000</v>
      </c>
      <c r="S432" s="16">
        <f>(K432-E432)*1.23</f>
        <v>86545182.510000005</v>
      </c>
      <c r="T432" s="16">
        <f>(L432-F432)*12.4</f>
        <v>-3925362531.8000002</v>
      </c>
      <c r="U432" s="16">
        <f>(J432-D432)*1</f>
        <v>16723078</v>
      </c>
      <c r="V432" s="42">
        <f>MEDIAN(S432:U432)</f>
        <v>16723078</v>
      </c>
      <c r="W432" s="16">
        <f>LOG(R432,2)</f>
        <v>16.287712379549451</v>
      </c>
      <c r="X432" s="16">
        <f>LOG(V432,2)</f>
        <v>23.995337074228875</v>
      </c>
      <c r="Y432" s="3">
        <f>V432/R432</f>
        <v>209.03847500000001</v>
      </c>
      <c r="Z432" s="3">
        <f>LOG(Y432,2)</f>
        <v>7.7076246946794216</v>
      </c>
      <c r="AA432" s="3">
        <f>TTEST(O432:Q432,S432:U432,2,1)</f>
        <v>0.50894866708350694</v>
      </c>
      <c r="AB432" s="3">
        <f>-LOG(AA432)</f>
        <v>0.29332601869783703</v>
      </c>
      <c r="AC432" s="16" t="s">
        <v>105</v>
      </c>
      <c r="AD432" s="16" t="s">
        <v>1975</v>
      </c>
      <c r="AE432" s="16" t="s">
        <v>107</v>
      </c>
      <c r="AF432" s="16" t="s">
        <v>2888</v>
      </c>
      <c r="AG432" s="15" t="s">
        <v>485</v>
      </c>
    </row>
    <row r="433" spans="1:33" x14ac:dyDescent="0.5">
      <c r="A433" s="16" t="s">
        <v>1504</v>
      </c>
      <c r="B433" s="16" t="s">
        <v>1505</v>
      </c>
      <c r="C433" s="16" t="s">
        <v>1506</v>
      </c>
      <c r="D433" s="16">
        <v>65603593</v>
      </c>
      <c r="E433" s="16">
        <v>39433235.75</v>
      </c>
      <c r="F433" s="16">
        <v>53598991.4375</v>
      </c>
      <c r="G433" s="16">
        <v>216441048</v>
      </c>
      <c r="H433" s="16">
        <v>166022380.375</v>
      </c>
      <c r="I433" s="16">
        <v>179902784.25</v>
      </c>
      <c r="J433" s="16">
        <v>194406182</v>
      </c>
      <c r="K433" s="16">
        <v>150402742.5</v>
      </c>
      <c r="L433" s="16">
        <v>127179208.25</v>
      </c>
      <c r="M433" s="16">
        <v>178</v>
      </c>
      <c r="N433" s="16">
        <v>20.2</v>
      </c>
      <c r="O433" s="16">
        <f>(I433-F433)*3.72</f>
        <v>469850109.26250005</v>
      </c>
      <c r="P433" s="16">
        <f>(G433-D433)*5.89</f>
        <v>888432609.94999993</v>
      </c>
      <c r="Q433" s="16">
        <f>(H433-F433)*1</f>
        <v>112423388.9375</v>
      </c>
      <c r="R433" s="17">
        <f>MEDIAN(O433:Q433)</f>
        <v>469850109.26250005</v>
      </c>
      <c r="S433" s="16">
        <f>(K433-E433)*1.23</f>
        <v>136492493.30250001</v>
      </c>
      <c r="T433" s="16">
        <f>(L433-F433)*12.4</f>
        <v>912394688.47500002</v>
      </c>
      <c r="U433" s="16">
        <f>(J433-D433)*1</f>
        <v>128802589</v>
      </c>
      <c r="V433" s="42">
        <f>MEDIAN(S433:U433)</f>
        <v>136492493.30250001</v>
      </c>
      <c r="W433" s="16">
        <f>LOG(R433,2)</f>
        <v>28.807625343307677</v>
      </c>
      <c r="X433" s="16">
        <f>LOG(V433,2)</f>
        <v>27.02424636831687</v>
      </c>
      <c r="Y433" s="3">
        <f>V433/R433</f>
        <v>0.29050220615409744</v>
      </c>
      <c r="Z433" s="3">
        <f>LOG(Y433,2)</f>
        <v>-1.7833789749908107</v>
      </c>
      <c r="AA433" s="3">
        <f>TTEST(O433:Q433,S433:U433,2,1)</f>
        <v>0.49443053556870276</v>
      </c>
      <c r="AB433" s="3">
        <f>-LOG(AA433)</f>
        <v>0.30589471546884778</v>
      </c>
      <c r="AC433" s="16" t="s">
        <v>1507</v>
      </c>
      <c r="AD433" s="16" t="s">
        <v>59</v>
      </c>
      <c r="AE433" s="16" t="s">
        <v>138</v>
      </c>
      <c r="AF433" s="16" t="s">
        <v>61</v>
      </c>
      <c r="AG433" s="15" t="s">
        <v>45</v>
      </c>
    </row>
    <row r="434" spans="1:33" x14ac:dyDescent="0.5">
      <c r="A434" s="16" t="s">
        <v>410</v>
      </c>
      <c r="B434" s="16" t="s">
        <v>411</v>
      </c>
      <c r="C434" s="16" t="s">
        <v>412</v>
      </c>
      <c r="D434" s="16">
        <v>85539720</v>
      </c>
      <c r="E434" s="16">
        <v>32620562</v>
      </c>
      <c r="F434" s="16">
        <v>53592069</v>
      </c>
      <c r="G434" s="16">
        <v>169934135.75</v>
      </c>
      <c r="H434" s="16">
        <v>191422224</v>
      </c>
      <c r="I434" s="16">
        <v>266512127.125</v>
      </c>
      <c r="J434" s="16">
        <v>276195042</v>
      </c>
      <c r="K434" s="16">
        <v>184667828</v>
      </c>
      <c r="L434" s="16">
        <v>129365522</v>
      </c>
      <c r="M434" s="16">
        <v>597</v>
      </c>
      <c r="N434" s="16">
        <v>68.3</v>
      </c>
      <c r="O434" s="16">
        <f>(I434-F434)*3.72</f>
        <v>792062616.22500002</v>
      </c>
      <c r="P434" s="16">
        <f>(G434-D434)*5.89</f>
        <v>497083108.76749998</v>
      </c>
      <c r="Q434" s="16">
        <f>(H434-F434)*1</f>
        <v>137830155</v>
      </c>
      <c r="R434" s="17">
        <f>MEDIAN(O434:Q434)</f>
        <v>497083108.76749998</v>
      </c>
      <c r="S434" s="16">
        <f>(K434-E434)*1.23</f>
        <v>187018137.18000001</v>
      </c>
      <c r="T434" s="16">
        <f>(L434-F434)*12.4</f>
        <v>939590817.20000005</v>
      </c>
      <c r="U434" s="16">
        <f>(J434-D434)*1</f>
        <v>190655322</v>
      </c>
      <c r="V434" s="42">
        <f>MEDIAN(S434:U434)</f>
        <v>190655322</v>
      </c>
      <c r="W434" s="16">
        <f>LOG(R434,2)</f>
        <v>28.888911839423486</v>
      </c>
      <c r="X434" s="16">
        <f>LOG(V434,2)</f>
        <v>27.506391562472622</v>
      </c>
      <c r="Y434" s="3">
        <f>V434/R434</f>
        <v>0.38354818065076307</v>
      </c>
      <c r="Z434" s="3">
        <f>LOG(Y434,2)</f>
        <v>-1.3825202769508655</v>
      </c>
      <c r="AA434" s="3">
        <f>TTEST(O434:Q434,S434:U434,2,1)</f>
        <v>0.91570732954427747</v>
      </c>
      <c r="AB434" s="3">
        <f>-LOG(AA434)</f>
        <v>3.8243309600598595E-2</v>
      </c>
      <c r="AC434" s="16" t="s">
        <v>413</v>
      </c>
      <c r="AD434" s="16" t="s">
        <v>414</v>
      </c>
      <c r="AE434" s="16" t="s">
        <v>51</v>
      </c>
      <c r="AF434" s="16" t="s">
        <v>44</v>
      </c>
      <c r="AG434" s="15" t="s">
        <v>62</v>
      </c>
    </row>
    <row r="435" spans="1:33" x14ac:dyDescent="0.5">
      <c r="A435" s="16" t="s">
        <v>2908</v>
      </c>
      <c r="B435" s="16" t="s">
        <v>2909</v>
      </c>
      <c r="C435" s="16" t="s">
        <v>2910</v>
      </c>
      <c r="D435" s="16">
        <v>252861895.75</v>
      </c>
      <c r="E435" s="16">
        <v>349856599.75</v>
      </c>
      <c r="F435" s="16">
        <v>318953185.6875</v>
      </c>
      <c r="G435" s="16">
        <v>320298468.5625</v>
      </c>
      <c r="H435" s="16">
        <v>427521064</v>
      </c>
      <c r="I435" s="16">
        <v>636787316.53125</v>
      </c>
      <c r="J435" s="16">
        <v>230114468.46875</v>
      </c>
      <c r="K435" s="16">
        <v>448748642.5</v>
      </c>
      <c r="L435" s="16">
        <v>131193059</v>
      </c>
      <c r="M435" s="16">
        <v>1108</v>
      </c>
      <c r="N435" s="16">
        <v>127</v>
      </c>
      <c r="O435" s="16">
        <f>(I435-F435)*3.72</f>
        <v>1182342966.73875</v>
      </c>
      <c r="P435" s="16">
        <f>(G435-D435)*5.89</f>
        <v>397201413.86562496</v>
      </c>
      <c r="Q435" s="16">
        <f>(H435-F435)*1</f>
        <v>108567878.3125</v>
      </c>
      <c r="R435" s="17">
        <f>MEDIAN(O435:Q435)</f>
        <v>397201413.86562496</v>
      </c>
      <c r="S435" s="16">
        <f>(K435-E435)*1.23</f>
        <v>121637212.5825</v>
      </c>
      <c r="T435" s="16">
        <f>(L435-F435)*12.4</f>
        <v>-2328225570.9250002</v>
      </c>
      <c r="U435" s="16">
        <f>(J435-D435)*1</f>
        <v>-22747427.28125</v>
      </c>
      <c r="V435" s="42">
        <f>25000</f>
        <v>25000</v>
      </c>
      <c r="W435" s="16">
        <f>LOG(R435,2)</f>
        <v>28.565295517346094</v>
      </c>
      <c r="X435" s="16">
        <f>LOG(V435,2)</f>
        <v>14.609640474436812</v>
      </c>
      <c r="Y435" s="3">
        <f>V435/R435</f>
        <v>6.2940360047302387E-5</v>
      </c>
      <c r="Z435" s="3">
        <f>LOG(Y435,2)</f>
        <v>-13.955655042909278</v>
      </c>
      <c r="AA435" s="3">
        <f>TTEST(O435:Q435,S435:U435,2,1)</f>
        <v>0.22741763306008311</v>
      </c>
      <c r="AB435" s="3">
        <f>-LOG(AA435)</f>
        <v>0.64317586487342771</v>
      </c>
      <c r="AC435" s="16" t="s">
        <v>2911</v>
      </c>
      <c r="AD435" s="16" t="s">
        <v>809</v>
      </c>
      <c r="AE435" s="16" t="s">
        <v>80</v>
      </c>
      <c r="AF435" s="16" t="s">
        <v>44</v>
      </c>
      <c r="AG435" s="15" t="s">
        <v>62</v>
      </c>
    </row>
    <row r="436" spans="1:33" x14ac:dyDescent="0.5">
      <c r="A436" s="16" t="s">
        <v>2427</v>
      </c>
      <c r="B436" s="16" t="s">
        <v>2428</v>
      </c>
      <c r="C436" s="16" t="s">
        <v>2429</v>
      </c>
      <c r="D436" s="16">
        <v>185385215.25</v>
      </c>
      <c r="E436" s="16">
        <v>66001346.125</v>
      </c>
      <c r="F436" s="16">
        <v>130337077</v>
      </c>
      <c r="G436" s="16">
        <v>139663036.5</v>
      </c>
      <c r="H436" s="16">
        <v>138453460</v>
      </c>
      <c r="I436" s="16">
        <v>334179161.15625</v>
      </c>
      <c r="J436" s="16">
        <v>249523563.5</v>
      </c>
      <c r="K436" s="16">
        <v>263837179</v>
      </c>
      <c r="L436" s="16">
        <v>133655265.5</v>
      </c>
      <c r="M436" s="16">
        <v>119</v>
      </c>
      <c r="N436" s="16">
        <v>13.4</v>
      </c>
      <c r="O436" s="16">
        <f>(I436-F436)*3.72</f>
        <v>758292553.06125009</v>
      </c>
      <c r="P436" s="16">
        <f>(G436-D436)*5.89</f>
        <v>-269303632.83749998</v>
      </c>
      <c r="Q436" s="16">
        <f>(H436-F436)*1</f>
        <v>8116383</v>
      </c>
      <c r="R436" s="17">
        <f>MEDIAN(O436:Q436)</f>
        <v>8116383</v>
      </c>
      <c r="S436" s="16">
        <f>(K436-E436)*1.23</f>
        <v>243338074.43625</v>
      </c>
      <c r="T436" s="16">
        <f>(L436-F436)*12.4</f>
        <v>41145537.399999999</v>
      </c>
      <c r="U436" s="16">
        <f>(J436-D436)*1</f>
        <v>64138348.25</v>
      </c>
      <c r="V436" s="42">
        <f>MEDIAN(S436:U436)</f>
        <v>64138348.25</v>
      </c>
      <c r="W436" s="16">
        <f>LOG(R436,2)</f>
        <v>22.952405514650806</v>
      </c>
      <c r="X436" s="16">
        <f>LOG(V436,2)</f>
        <v>25.93468386485393</v>
      </c>
      <c r="Y436" s="3">
        <f>V436/R436</f>
        <v>7.9023314018079232</v>
      </c>
      <c r="Z436" s="3">
        <f>LOG(Y436,2)</f>
        <v>2.9822783502031247</v>
      </c>
      <c r="AA436" s="3">
        <f>TTEST(O436:Q436,S436:U436,2,1)</f>
        <v>0.85804455719893247</v>
      </c>
      <c r="AB436" s="3">
        <f>-LOG(AA436)</f>
        <v>6.6490159187213752E-2</v>
      </c>
      <c r="AC436" s="16" t="s">
        <v>112</v>
      </c>
      <c r="AD436" s="16" t="s">
        <v>59</v>
      </c>
      <c r="AE436" s="16" t="s">
        <v>396</v>
      </c>
      <c r="AF436" s="16" t="s">
        <v>67</v>
      </c>
      <c r="AG436" s="15" t="s">
        <v>62</v>
      </c>
    </row>
    <row r="437" spans="1:33" x14ac:dyDescent="0.5">
      <c r="A437" s="16" t="s">
        <v>63</v>
      </c>
      <c r="B437" s="16" t="s">
        <v>64</v>
      </c>
      <c r="C437" s="16" t="s">
        <v>65</v>
      </c>
      <c r="D437" s="16">
        <v>121661588.375</v>
      </c>
      <c r="E437" s="16">
        <v>57371234.75</v>
      </c>
      <c r="F437" s="16">
        <v>77529128.25</v>
      </c>
      <c r="G437" s="16">
        <v>160037841.5</v>
      </c>
      <c r="H437" s="16">
        <v>135701623</v>
      </c>
      <c r="I437" s="16">
        <v>143681211.5</v>
      </c>
      <c r="J437" s="16">
        <v>197061044</v>
      </c>
      <c r="K437" s="16">
        <v>147623808.625</v>
      </c>
      <c r="L437" s="16">
        <v>134387407.375</v>
      </c>
      <c r="M437" s="16">
        <v>145</v>
      </c>
      <c r="N437" s="16">
        <v>16.100000000000001</v>
      </c>
      <c r="O437" s="16">
        <f>(I437-F437)*3.72</f>
        <v>246085749.69000003</v>
      </c>
      <c r="P437" s="16">
        <f>(G437-D437)*5.89</f>
        <v>226036130.90625</v>
      </c>
      <c r="Q437" s="16">
        <f>(H437-F437)*1</f>
        <v>58172494.75</v>
      </c>
      <c r="R437" s="17">
        <f>MEDIAN(O437:Q437)</f>
        <v>226036130.90625</v>
      </c>
      <c r="S437" s="16">
        <f>(K437-E437)*1.23</f>
        <v>111010665.86624999</v>
      </c>
      <c r="T437" s="16">
        <f>(L437-F437)*12.4</f>
        <v>705042661.14999998</v>
      </c>
      <c r="U437" s="16">
        <f>(J437-D437)*1</f>
        <v>75399455.625</v>
      </c>
      <c r="V437" s="42">
        <f>MEDIAN(S437:U437)</f>
        <v>111010665.86624999</v>
      </c>
      <c r="W437" s="16">
        <f>LOG(R437,2)</f>
        <v>27.751978158788027</v>
      </c>
      <c r="X437" s="16">
        <f>LOG(V437,2)</f>
        <v>26.726123055972522</v>
      </c>
      <c r="Y437" s="3">
        <f>V437/R437</f>
        <v>0.49111912074044661</v>
      </c>
      <c r="Z437" s="3">
        <f>LOG(Y437,2)</f>
        <v>-1.0258551028155074</v>
      </c>
      <c r="AA437" s="3">
        <f>TTEST(O437:Q437,S437:U437,2,1)</f>
        <v>0.58128296669466051</v>
      </c>
      <c r="AB437" s="3">
        <f>-LOG(AA437)</f>
        <v>0.23561240296637173</v>
      </c>
      <c r="AC437" s="16" t="s">
        <v>66</v>
      </c>
      <c r="AD437" s="16" t="s">
        <v>59</v>
      </c>
      <c r="AE437" s="16" t="s">
        <v>51</v>
      </c>
      <c r="AF437" s="16" t="s">
        <v>67</v>
      </c>
      <c r="AG437" s="15" t="s">
        <v>45</v>
      </c>
    </row>
    <row r="438" spans="1:33" x14ac:dyDescent="0.5">
      <c r="A438" s="16" t="s">
        <v>916</v>
      </c>
      <c r="B438" s="16" t="s">
        <v>917</v>
      </c>
      <c r="C438" s="16" t="s">
        <v>918</v>
      </c>
      <c r="D438" s="16">
        <v>160804839.5625</v>
      </c>
      <c r="E438" s="16">
        <v>91004911.3125</v>
      </c>
      <c r="F438" s="16">
        <v>115885853.8125</v>
      </c>
      <c r="G438" s="16">
        <v>259153339.8125</v>
      </c>
      <c r="H438" s="16">
        <v>322723006.4375</v>
      </c>
      <c r="I438" s="16">
        <v>554933622.3125</v>
      </c>
      <c r="J438" s="16">
        <v>427275637.8125</v>
      </c>
      <c r="K438" s="16">
        <v>414041724.5</v>
      </c>
      <c r="L438" s="16">
        <v>141612820.625</v>
      </c>
      <c r="M438" s="16">
        <v>2511</v>
      </c>
      <c r="N438" s="16">
        <v>273.3</v>
      </c>
      <c r="O438" s="16">
        <f>(I438-F438)*3.72</f>
        <v>1633257698.8200002</v>
      </c>
      <c r="P438" s="16">
        <f>(G438-D438)*5.89</f>
        <v>579272666.47249997</v>
      </c>
      <c r="Q438" s="16">
        <f>(H438-F438)*1</f>
        <v>206837152.625</v>
      </c>
      <c r="R438" s="17">
        <f>MEDIAN(O438:Q438)</f>
        <v>579272666.47249997</v>
      </c>
      <c r="S438" s="16">
        <f>(K438-E438)*1.23</f>
        <v>397335280.22062498</v>
      </c>
      <c r="T438" s="16">
        <f>(L438-F438)*12.4</f>
        <v>319014388.47500002</v>
      </c>
      <c r="U438" s="16">
        <f>(J438-D438)*1</f>
        <v>266470798.25</v>
      </c>
      <c r="V438" s="42">
        <f>MEDIAN(S438:U438)</f>
        <v>319014388.47500002</v>
      </c>
      <c r="W438" s="16">
        <f>LOG(R438,2)</f>
        <v>29.1096673507875</v>
      </c>
      <c r="X438" s="16">
        <f>LOG(V438,2)</f>
        <v>28.249046254290906</v>
      </c>
      <c r="Y438" s="3">
        <f>V438/R438</f>
        <v>0.55071541769379295</v>
      </c>
      <c r="Z438" s="3">
        <f>LOG(Y438,2)</f>
        <v>-0.86062109649659368</v>
      </c>
      <c r="AA438" s="3">
        <f>TTEST(O438:Q438,S438:U438,2,1)</f>
        <v>0.34406188354333878</v>
      </c>
      <c r="AB438" s="3">
        <f>-LOG(AA438)</f>
        <v>0.46336343747412301</v>
      </c>
      <c r="AC438" s="16" t="s">
        <v>425</v>
      </c>
      <c r="AD438" s="16" t="s">
        <v>341</v>
      </c>
      <c r="AE438" s="16" t="s">
        <v>51</v>
      </c>
      <c r="AF438" s="16" t="s">
        <v>919</v>
      </c>
      <c r="AG438" s="15" t="s">
        <v>62</v>
      </c>
    </row>
    <row r="439" spans="1:33" x14ac:dyDescent="0.5">
      <c r="A439" s="16" t="s">
        <v>1406</v>
      </c>
      <c r="B439" s="16" t="s">
        <v>1407</v>
      </c>
      <c r="C439" s="16" t="s">
        <v>1408</v>
      </c>
      <c r="D439" s="16">
        <v>114963328</v>
      </c>
      <c r="E439" s="16">
        <v>190612317.25</v>
      </c>
      <c r="F439" s="16">
        <v>62631371.8046875</v>
      </c>
      <c r="G439" s="16">
        <v>362085163.1875</v>
      </c>
      <c r="H439" s="16">
        <v>322883075.5</v>
      </c>
      <c r="I439" s="16">
        <v>297597019.5</v>
      </c>
      <c r="J439" s="16">
        <v>386970997</v>
      </c>
      <c r="K439" s="16">
        <v>268047103.5</v>
      </c>
      <c r="L439" s="16">
        <v>142715745.875</v>
      </c>
      <c r="M439" s="16">
        <v>553</v>
      </c>
      <c r="N439" s="16">
        <v>59.7</v>
      </c>
      <c r="O439" s="16">
        <f>(I439-F439)*3.72</f>
        <v>874072209.42656255</v>
      </c>
      <c r="P439" s="16">
        <f>(G439-D439)*5.89</f>
        <v>1455547609.254375</v>
      </c>
      <c r="Q439" s="16">
        <f>(H439-F439)*1</f>
        <v>260251703.6953125</v>
      </c>
      <c r="R439" s="17">
        <f>MEDIAN(O439:Q439)</f>
        <v>874072209.42656255</v>
      </c>
      <c r="S439" s="16">
        <f>(K439-E439)*1.23</f>
        <v>95244787.087500006</v>
      </c>
      <c r="T439" s="16">
        <f>(L439-F439)*12.4</f>
        <v>993046238.47187507</v>
      </c>
      <c r="U439" s="16">
        <f>(J439-D439)*1</f>
        <v>272007669</v>
      </c>
      <c r="V439" s="42">
        <f>MEDIAN(S439:U439)</f>
        <v>272007669</v>
      </c>
      <c r="W439" s="16">
        <f>LOG(R439,2)</f>
        <v>29.703177228616941</v>
      </c>
      <c r="X439" s="16">
        <f>LOG(V439,2)</f>
        <v>28.019072086575605</v>
      </c>
      <c r="Y439" s="3">
        <f>V439/R439</f>
        <v>0.31119587840282825</v>
      </c>
      <c r="Z439" s="3">
        <f>LOG(Y439,2)</f>
        <v>-1.6841051420413327</v>
      </c>
      <c r="AA439" s="3">
        <f>TTEST(O439:Q439,S439:U439,2,1)</f>
        <v>0.21634818533610245</v>
      </c>
      <c r="AB439" s="3">
        <f>-LOG(AA439)</f>
        <v>0.66484674318225423</v>
      </c>
      <c r="AC439" s="16" t="s">
        <v>1409</v>
      </c>
      <c r="AD439" s="16" t="s">
        <v>1410</v>
      </c>
      <c r="AE439" s="16" t="s">
        <v>1411</v>
      </c>
      <c r="AF439" s="16" t="s">
        <v>1412</v>
      </c>
      <c r="AG439" s="15" t="s">
        <v>54</v>
      </c>
    </row>
    <row r="440" spans="1:33" x14ac:dyDescent="0.5">
      <c r="A440" s="16" t="s">
        <v>184</v>
      </c>
      <c r="B440" s="16" t="s">
        <v>185</v>
      </c>
      <c r="C440" s="16" t="s">
        <v>186</v>
      </c>
      <c r="D440" s="16">
        <v>63819619.875</v>
      </c>
      <c r="E440" s="16">
        <v>44084007.875</v>
      </c>
      <c r="F440" s="16">
        <v>42981942.96875</v>
      </c>
      <c r="G440" s="16">
        <v>144213262</v>
      </c>
      <c r="H440" s="16">
        <v>212885553.46875</v>
      </c>
      <c r="I440" s="16">
        <v>298049321</v>
      </c>
      <c r="J440" s="16">
        <v>269309431.75</v>
      </c>
      <c r="K440" s="16">
        <v>204723340</v>
      </c>
      <c r="L440" s="16">
        <v>144180321.5</v>
      </c>
      <c r="M440" s="16">
        <v>732</v>
      </c>
      <c r="N440" s="16">
        <v>84.6</v>
      </c>
      <c r="O440" s="16">
        <f>(I440-F440)*3.72</f>
        <v>948850646.27625</v>
      </c>
      <c r="P440" s="16">
        <f>(G440-D440)*5.89</f>
        <v>473518552.11624998</v>
      </c>
      <c r="Q440" s="16">
        <f>(H440-F440)*1</f>
        <v>169903610.5</v>
      </c>
      <c r="R440" s="17">
        <f>MEDIAN(O440:Q440)</f>
        <v>473518552.11624998</v>
      </c>
      <c r="S440" s="16">
        <f>(K440-E440)*1.23</f>
        <v>197586378.51374999</v>
      </c>
      <c r="T440" s="16">
        <f>(L440-F440)*12.4</f>
        <v>1254859893.7875001</v>
      </c>
      <c r="U440" s="16">
        <f>(J440-D440)*1</f>
        <v>205489811.875</v>
      </c>
      <c r="V440" s="42">
        <f>MEDIAN(S440:U440)</f>
        <v>205489811.875</v>
      </c>
      <c r="W440" s="16">
        <f>LOG(R440,2)</f>
        <v>28.818845709653782</v>
      </c>
      <c r="X440" s="16">
        <f>LOG(V440,2)</f>
        <v>27.614491626379206</v>
      </c>
      <c r="Y440" s="3">
        <f>V440/R440</f>
        <v>0.43396359225340708</v>
      </c>
      <c r="Z440" s="3">
        <f>LOG(Y440,2)</f>
        <v>-1.2043540832745763</v>
      </c>
      <c r="AA440" s="3">
        <f>TTEST(O440:Q440,S440:U440,2,1)</f>
        <v>0.96504341835140872</v>
      </c>
      <c r="AB440" s="3">
        <f>-LOG(AA440)</f>
        <v>1.5453146836269673E-2</v>
      </c>
      <c r="AC440" s="16" t="s">
        <v>187</v>
      </c>
      <c r="AD440" s="16" t="s">
        <v>188</v>
      </c>
      <c r="AE440" s="16" t="s">
        <v>189</v>
      </c>
      <c r="AF440" s="16" t="s">
        <v>190</v>
      </c>
      <c r="AG440" s="15" t="s">
        <v>158</v>
      </c>
    </row>
    <row r="441" spans="1:33" x14ac:dyDescent="0.5">
      <c r="A441" s="16" t="s">
        <v>2980</v>
      </c>
      <c r="B441" s="16" t="s">
        <v>2981</v>
      </c>
      <c r="C441" s="16" t="s">
        <v>2982</v>
      </c>
      <c r="D441" s="16">
        <v>216951273.5</v>
      </c>
      <c r="E441" s="16">
        <v>111444380.0625</v>
      </c>
      <c r="F441" s="16">
        <v>225784302</v>
      </c>
      <c r="G441" s="16">
        <v>174454174</v>
      </c>
      <c r="H441" s="16">
        <v>153669660</v>
      </c>
      <c r="I441" s="16">
        <v>293081765.5</v>
      </c>
      <c r="J441" s="16">
        <v>271647709</v>
      </c>
      <c r="K441" s="16">
        <v>242503504</v>
      </c>
      <c r="L441" s="16">
        <v>152590599.75</v>
      </c>
      <c r="M441" s="16">
        <v>930</v>
      </c>
      <c r="N441" s="16">
        <v>103.5</v>
      </c>
      <c r="O441" s="16">
        <f>(I441-F441)*3.72</f>
        <v>250346564.22</v>
      </c>
      <c r="P441" s="16">
        <f>(G441-D441)*5.89</f>
        <v>-250307916.05499998</v>
      </c>
      <c r="Q441" s="16">
        <f>(H441-F441)*1</f>
        <v>-72114642</v>
      </c>
      <c r="R441" s="17">
        <v>80000</v>
      </c>
      <c r="S441" s="16">
        <f>(K441-E441)*1.23</f>
        <v>161202722.44312501</v>
      </c>
      <c r="T441" s="16">
        <f>(L441-F441)*12.4</f>
        <v>-907601907.89999998</v>
      </c>
      <c r="U441" s="16">
        <f>(J441-D441)*1</f>
        <v>54696435.5</v>
      </c>
      <c r="V441" s="42">
        <f>MEDIAN(S441:U441)</f>
        <v>54696435.5</v>
      </c>
      <c r="W441" s="16">
        <f>LOG(R441,2)</f>
        <v>16.287712379549451</v>
      </c>
      <c r="X441" s="16">
        <f>LOG(V441,2)</f>
        <v>25.704943481616308</v>
      </c>
      <c r="Y441" s="3">
        <f>V441/R441</f>
        <v>683.70544374999997</v>
      </c>
      <c r="Z441" s="3">
        <f>LOG(Y441,2)</f>
        <v>9.4172311020668591</v>
      </c>
      <c r="AA441" s="3">
        <f>TTEST(O441:Q441,S441:U441,2,1)</f>
        <v>0.47026693178941714</v>
      </c>
      <c r="AB441" s="3">
        <f>-LOG(AA441)</f>
        <v>0.32765555888160669</v>
      </c>
      <c r="AC441" s="16" t="s">
        <v>41</v>
      </c>
      <c r="AD441" s="16" t="s">
        <v>311</v>
      </c>
      <c r="AE441" s="16" t="s">
        <v>60</v>
      </c>
      <c r="AF441" s="16" t="s">
        <v>44</v>
      </c>
      <c r="AG441" s="15" t="s">
        <v>342</v>
      </c>
    </row>
    <row r="442" spans="1:33" x14ac:dyDescent="0.5">
      <c r="A442" s="16" t="s">
        <v>569</v>
      </c>
      <c r="B442" s="16" t="s">
        <v>570</v>
      </c>
      <c r="C442" s="16" t="s">
        <v>571</v>
      </c>
      <c r="D442" s="16">
        <v>184782255.75</v>
      </c>
      <c r="E442" s="16">
        <v>56327786.75</v>
      </c>
      <c r="F442" s="16">
        <v>131144856.5</v>
      </c>
      <c r="G442" s="16">
        <v>189026312.5</v>
      </c>
      <c r="H442" s="16">
        <v>156853813.5</v>
      </c>
      <c r="I442" s="16">
        <v>400078738.5</v>
      </c>
      <c r="J442" s="16">
        <v>407002172.25</v>
      </c>
      <c r="K442" s="16">
        <v>242267550</v>
      </c>
      <c r="L442" s="16">
        <v>155320517.25</v>
      </c>
      <c r="M442" s="16">
        <v>166</v>
      </c>
      <c r="N442" s="16">
        <v>18.5</v>
      </c>
      <c r="O442" s="16">
        <f>(I442-F442)*3.72</f>
        <v>1000434041.0400001</v>
      </c>
      <c r="P442" s="16">
        <f>(G442-D442)*5.89</f>
        <v>24997494.2575</v>
      </c>
      <c r="Q442" s="16">
        <f>(H442-F442)*1</f>
        <v>25708957</v>
      </c>
      <c r="R442" s="17">
        <f>MEDIAN(O442:Q442)</f>
        <v>25708957</v>
      </c>
      <c r="S442" s="16">
        <f>(K442-E442)*1.23</f>
        <v>228705908.79749998</v>
      </c>
      <c r="T442" s="16">
        <f>(L442-F442)*12.4</f>
        <v>299778193.30000001</v>
      </c>
      <c r="U442" s="16">
        <f>(J442-D442)*1</f>
        <v>222219916.5</v>
      </c>
      <c r="V442" s="42">
        <f>MEDIAN(S442:U442)</f>
        <v>228705908.79749998</v>
      </c>
      <c r="W442" s="16">
        <f>LOG(R442,2)</f>
        <v>24.615767746127553</v>
      </c>
      <c r="X442" s="16">
        <f>LOG(V442,2)</f>
        <v>27.768918398494002</v>
      </c>
      <c r="Y442" s="3">
        <f>V442/R442</f>
        <v>8.8959621659291734</v>
      </c>
      <c r="Z442" s="3">
        <f>LOG(Y442,2)</f>
        <v>3.1531506523664534</v>
      </c>
      <c r="AA442" s="3">
        <f>TTEST(O442:Q442,S442:U442,2,1)</f>
        <v>0.79409868333132316</v>
      </c>
      <c r="AB442" s="3">
        <f>-LOG(AA442)</f>
        <v>0.10012552406766194</v>
      </c>
      <c r="AC442" s="16" t="s">
        <v>572</v>
      </c>
      <c r="AD442" s="16" t="s">
        <v>395</v>
      </c>
      <c r="AE442" s="16" t="s">
        <v>107</v>
      </c>
      <c r="AF442" s="16" t="s">
        <v>573</v>
      </c>
      <c r="AG442" s="15" t="s">
        <v>45</v>
      </c>
    </row>
    <row r="443" spans="1:33" x14ac:dyDescent="0.5">
      <c r="A443" s="16" t="s">
        <v>1827</v>
      </c>
      <c r="B443" s="16" t="s">
        <v>1828</v>
      </c>
      <c r="C443" s="16" t="s">
        <v>1829</v>
      </c>
      <c r="D443" s="16">
        <v>146560910.5625</v>
      </c>
      <c r="E443" s="16">
        <v>158990948.375</v>
      </c>
      <c r="F443" s="16">
        <v>78135656.5625</v>
      </c>
      <c r="G443" s="16">
        <v>899624478.03125</v>
      </c>
      <c r="H443" s="16">
        <v>489449829.375</v>
      </c>
      <c r="I443" s="16">
        <v>215244405</v>
      </c>
      <c r="J443" s="16">
        <v>254919752.0625</v>
      </c>
      <c r="K443" s="16">
        <v>168044503.921875</v>
      </c>
      <c r="L443" s="16">
        <v>155697076.44531301</v>
      </c>
      <c r="M443" s="16">
        <v>306</v>
      </c>
      <c r="N443" s="16">
        <v>33.700000000000003</v>
      </c>
      <c r="O443" s="16">
        <f>(I443-F443)*3.72</f>
        <v>510044544.1875</v>
      </c>
      <c r="P443" s="16">
        <f>(G443-D443)*5.89</f>
        <v>4435544412.3909369</v>
      </c>
      <c r="Q443" s="16">
        <f>(H443-F443)*1</f>
        <v>411314172.8125</v>
      </c>
      <c r="R443" s="17">
        <f>MEDIAN(O443:Q443)</f>
        <v>510044544.1875</v>
      </c>
      <c r="S443" s="16">
        <f>(K443-E443)*1.23</f>
        <v>11135873.32265625</v>
      </c>
      <c r="T443" s="16">
        <f>(L443-F443)*12.4</f>
        <v>961761606.54688132</v>
      </c>
      <c r="U443" s="16">
        <f>(J443-D443)*1</f>
        <v>108358841.5</v>
      </c>
      <c r="V443" s="42">
        <f>MEDIAN(S443:U443)</f>
        <v>108358841.5</v>
      </c>
      <c r="W443" s="16">
        <f>LOG(R443,2)</f>
        <v>28.926048007893083</v>
      </c>
      <c r="X443" s="16">
        <f>LOG(V443,2)</f>
        <v>26.691241633506916</v>
      </c>
      <c r="Y443" s="3">
        <f>V443/R443</f>
        <v>0.21244976097649557</v>
      </c>
      <c r="Z443" s="3">
        <f>LOG(Y443,2)</f>
        <v>-2.2348063743861677</v>
      </c>
      <c r="AA443" s="3">
        <f>TTEST(O443:Q443,S443:U443,2,1)</f>
        <v>0.29920212762625831</v>
      </c>
      <c r="AB443" s="3">
        <f>-LOG(AA443)</f>
        <v>0.52403532252863849</v>
      </c>
      <c r="AC443" s="16" t="s">
        <v>41</v>
      </c>
      <c r="AD443" s="16" t="s">
        <v>380</v>
      </c>
      <c r="AE443" s="16" t="s">
        <v>60</v>
      </c>
      <c r="AF443" s="16" t="s">
        <v>1830</v>
      </c>
      <c r="AG443" s="15" t="s">
        <v>45</v>
      </c>
    </row>
    <row r="444" spans="1:33" x14ac:dyDescent="0.5">
      <c r="A444" s="16" t="s">
        <v>1641</v>
      </c>
      <c r="B444" s="16" t="s">
        <v>1642</v>
      </c>
      <c r="C444" s="16" t="s">
        <v>1643</v>
      </c>
      <c r="D444" s="16">
        <v>125089721.34375</v>
      </c>
      <c r="E444" s="16">
        <v>86720173.25</v>
      </c>
      <c r="F444" s="16">
        <v>97148414.9375</v>
      </c>
      <c r="G444" s="16">
        <v>261125436</v>
      </c>
      <c r="H444" s="16">
        <v>192930904.75</v>
      </c>
      <c r="I444" s="16">
        <v>243850863.5</v>
      </c>
      <c r="J444" s="16">
        <v>265695631</v>
      </c>
      <c r="K444" s="16">
        <v>193627958.625</v>
      </c>
      <c r="L444" s="16">
        <v>159116249.25</v>
      </c>
      <c r="M444" s="16">
        <v>710</v>
      </c>
      <c r="N444" s="16">
        <v>76.599999999999994</v>
      </c>
      <c r="O444" s="16">
        <f>(I444-F444)*3.72</f>
        <v>545733108.65250003</v>
      </c>
      <c r="P444" s="16">
        <f>(G444-D444)*5.89</f>
        <v>801250359.3253125</v>
      </c>
      <c r="Q444" s="16">
        <f>(H444-F444)*1</f>
        <v>95782489.8125</v>
      </c>
      <c r="R444" s="17">
        <f>MEDIAN(O444:Q444)</f>
        <v>545733108.65250003</v>
      </c>
      <c r="S444" s="16">
        <f>(K444-E444)*1.23</f>
        <v>131496576.01125</v>
      </c>
      <c r="T444" s="16">
        <f>(L444-F444)*12.4</f>
        <v>768401145.47500002</v>
      </c>
      <c r="U444" s="16">
        <f>(J444-D444)*1</f>
        <v>140605909.65625</v>
      </c>
      <c r="V444" s="42">
        <f>MEDIAN(S444:U444)</f>
        <v>140605909.65625</v>
      </c>
      <c r="W444" s="16">
        <f>LOG(R444,2)</f>
        <v>29.023620331194671</v>
      </c>
      <c r="X444" s="16">
        <f>LOG(V444,2)</f>
        <v>27.067081991152254</v>
      </c>
      <c r="Y444" s="3">
        <f>V444/R444</f>
        <v>0.25764592147144577</v>
      </c>
      <c r="Z444" s="3">
        <f>LOG(Y444,2)</f>
        <v>-1.9565383400424188</v>
      </c>
      <c r="AA444" s="3">
        <f>TTEST(O444:Q444,S444:U444,2,1)</f>
        <v>0.44431714217257046</v>
      </c>
      <c r="AB444" s="3">
        <f>-LOG(AA444)</f>
        <v>0.3523069309469738</v>
      </c>
      <c r="AC444" s="16" t="s">
        <v>409</v>
      </c>
      <c r="AD444" s="16" t="s">
        <v>311</v>
      </c>
      <c r="AE444" s="16" t="s">
        <v>60</v>
      </c>
      <c r="AF444" s="16" t="s">
        <v>1644</v>
      </c>
      <c r="AG444" s="15" t="s">
        <v>45</v>
      </c>
    </row>
    <row r="445" spans="1:33" x14ac:dyDescent="0.5">
      <c r="A445" s="16" t="s">
        <v>2023</v>
      </c>
      <c r="B445" s="16" t="s">
        <v>2024</v>
      </c>
      <c r="C445" s="16" t="s">
        <v>2025</v>
      </c>
      <c r="D445" s="16">
        <v>72485887.9375</v>
      </c>
      <c r="E445" s="16">
        <v>30029000.5</v>
      </c>
      <c r="F445" s="16">
        <v>28407341</v>
      </c>
      <c r="G445" s="16">
        <v>461750880.5</v>
      </c>
      <c r="H445" s="16">
        <v>193422602.5</v>
      </c>
      <c r="I445" s="16">
        <v>412738646.625</v>
      </c>
      <c r="J445" s="16">
        <v>320641700</v>
      </c>
      <c r="K445" s="16">
        <v>197220656.46875</v>
      </c>
      <c r="L445" s="16">
        <v>160285186.75</v>
      </c>
      <c r="M445" s="16">
        <v>283</v>
      </c>
      <c r="N445" s="16">
        <v>30.6</v>
      </c>
      <c r="O445" s="16">
        <f>(I445-F445)*3.72</f>
        <v>1429712456.9250002</v>
      </c>
      <c r="P445" s="16">
        <f>(G445-D445)*5.89</f>
        <v>2292770806.1931248</v>
      </c>
      <c r="Q445" s="16">
        <f>(H445-F445)*1</f>
        <v>165015261.5</v>
      </c>
      <c r="R445" s="17">
        <f>MEDIAN(O445:Q445)</f>
        <v>1429712456.9250002</v>
      </c>
      <c r="S445" s="16">
        <f>(K445-E445)*1.23</f>
        <v>205645736.84156251</v>
      </c>
      <c r="T445" s="16">
        <f>(L445-F445)*12.4</f>
        <v>1635285287.3</v>
      </c>
      <c r="U445" s="16">
        <f>(J445-D445)*1</f>
        <v>248155812.0625</v>
      </c>
      <c r="V445" s="42">
        <f>MEDIAN(S445:U445)</f>
        <v>248155812.0625</v>
      </c>
      <c r="W445" s="16">
        <f>LOG(R445,2)</f>
        <v>30.413077876037864</v>
      </c>
      <c r="X445" s="16">
        <f>LOG(V445,2)</f>
        <v>27.886671003520561</v>
      </c>
      <c r="Y445" s="3">
        <f>V445/R445</f>
        <v>0.173570434292941</v>
      </c>
      <c r="Z445" s="3">
        <f>LOG(Y445,2)</f>
        <v>-2.526406872517299</v>
      </c>
      <c r="AA445" s="3">
        <f>TTEST(O445:Q445,S445:U445,2,1)</f>
        <v>0.25406106780639459</v>
      </c>
      <c r="AB445" s="3">
        <f>-LOG(AA445)</f>
        <v>0.59506188092473766</v>
      </c>
      <c r="AC445" s="16" t="s">
        <v>205</v>
      </c>
      <c r="AD445" s="16" t="s">
        <v>355</v>
      </c>
      <c r="AE445" s="16" t="s">
        <v>319</v>
      </c>
      <c r="AF445" s="16" t="s">
        <v>1657</v>
      </c>
      <c r="AG445" s="15" t="s">
        <v>101</v>
      </c>
    </row>
    <row r="446" spans="1:33" x14ac:dyDescent="0.5">
      <c r="A446" s="16" t="s">
        <v>1443</v>
      </c>
      <c r="B446" s="16" t="s">
        <v>1444</v>
      </c>
      <c r="C446" s="16" t="s">
        <v>1445</v>
      </c>
      <c r="D446" s="16">
        <v>274079946.5</v>
      </c>
      <c r="E446" s="16">
        <v>170944889.625</v>
      </c>
      <c r="F446" s="16">
        <v>172939307.28125</v>
      </c>
      <c r="G446" s="16">
        <v>455482707.25</v>
      </c>
      <c r="H446" s="16">
        <v>528426858.25</v>
      </c>
      <c r="I446" s="16">
        <v>601078850.3125</v>
      </c>
      <c r="J446" s="16">
        <v>594941663</v>
      </c>
      <c r="K446" s="16">
        <v>430843168</v>
      </c>
      <c r="L446" s="16">
        <v>182654182.8125</v>
      </c>
      <c r="M446" s="16">
        <v>243</v>
      </c>
      <c r="N446" s="16">
        <v>26.7</v>
      </c>
      <c r="O446" s="16">
        <f>(I446-F446)*3.72</f>
        <v>1592679100.0762501</v>
      </c>
      <c r="P446" s="16">
        <f>(G446-D446)*5.89</f>
        <v>1068462260.8175</v>
      </c>
      <c r="Q446" s="16">
        <f>(H446-F446)*1</f>
        <v>355487550.96875</v>
      </c>
      <c r="R446" s="17">
        <f>MEDIAN(O446:Q446)</f>
        <v>1068462260.8175</v>
      </c>
      <c r="S446" s="16">
        <f>(K446-E446)*1.23</f>
        <v>319674882.40125</v>
      </c>
      <c r="T446" s="16">
        <f>(L446-F446)*12.4</f>
        <v>120464456.58750001</v>
      </c>
      <c r="U446" s="16">
        <f>(J446-D446)*1</f>
        <v>320861716.5</v>
      </c>
      <c r="V446" s="42">
        <f>MEDIAN(S446:U446)</f>
        <v>319674882.40125</v>
      </c>
      <c r="W446" s="16">
        <f>LOG(R446,2)</f>
        <v>29.992888805415927</v>
      </c>
      <c r="X446" s="16">
        <f>LOG(V446,2)</f>
        <v>28.252030151766807</v>
      </c>
      <c r="Y446" s="3">
        <f>V446/R446</f>
        <v>0.29919155231244282</v>
      </c>
      <c r="Z446" s="3">
        <f>LOG(Y446,2)</f>
        <v>-1.7408586536491142</v>
      </c>
      <c r="AA446" s="3">
        <f>TTEST(O446:Q446,S446:U446,2,1)</f>
        <v>0.17970744946085948</v>
      </c>
      <c r="AB446" s="3">
        <f>-LOG(AA446)</f>
        <v>0.74543391959282113</v>
      </c>
      <c r="AC446" s="16" t="s">
        <v>1446</v>
      </c>
      <c r="AD446" s="16" t="s">
        <v>1447</v>
      </c>
      <c r="AE446" s="16" t="s">
        <v>381</v>
      </c>
      <c r="AF446" s="16" t="s">
        <v>67</v>
      </c>
      <c r="AG446" s="15" t="s">
        <v>158</v>
      </c>
    </row>
    <row r="447" spans="1:33" x14ac:dyDescent="0.5">
      <c r="A447" s="16" t="s">
        <v>2500</v>
      </c>
      <c r="B447" s="16" t="s">
        <v>2501</v>
      </c>
      <c r="C447" s="16" t="s">
        <v>2502</v>
      </c>
      <c r="D447" s="16">
        <v>373140200.5</v>
      </c>
      <c r="E447" s="16">
        <v>312292452.625</v>
      </c>
      <c r="F447" s="16">
        <v>342261265.25</v>
      </c>
      <c r="G447" s="16">
        <v>656901377.625</v>
      </c>
      <c r="H447" s="16">
        <v>486296654.25</v>
      </c>
      <c r="I447" s="16">
        <v>685509086.75</v>
      </c>
      <c r="J447" s="16">
        <v>385211947.3125</v>
      </c>
      <c r="K447" s="16">
        <v>327053915</v>
      </c>
      <c r="L447" s="16">
        <v>189429532.375</v>
      </c>
      <c r="M447" s="16">
        <v>758</v>
      </c>
      <c r="N447" s="16">
        <v>83.6</v>
      </c>
      <c r="O447" s="16">
        <f>(I447-F447)*3.72</f>
        <v>1276881895.98</v>
      </c>
      <c r="P447" s="16">
        <f>(G447-D447)*5.89</f>
        <v>1671353333.2662499</v>
      </c>
      <c r="Q447" s="16">
        <f>(H447-F447)*1</f>
        <v>144035389</v>
      </c>
      <c r="R447" s="17">
        <f>MEDIAN(O447:Q447)</f>
        <v>1276881895.98</v>
      </c>
      <c r="S447" s="16">
        <f>(K447-E447)*1.23</f>
        <v>18156598.721250001</v>
      </c>
      <c r="T447" s="16">
        <f>(L447-F447)*12.4</f>
        <v>-1895113487.6500001</v>
      </c>
      <c r="U447" s="16">
        <f>(J447-D447)*1</f>
        <v>12071746.8125</v>
      </c>
      <c r="V447" s="42">
        <f>MEDIAN(S447:U447)</f>
        <v>12071746.8125</v>
      </c>
      <c r="W447" s="16">
        <f>LOG(R447,2)</f>
        <v>30.249977944442982</v>
      </c>
      <c r="X447" s="16">
        <f>LOG(V447,2)</f>
        <v>23.525131117055803</v>
      </c>
      <c r="Y447" s="3">
        <f>V447/R447</f>
        <v>9.4540825196953709E-3</v>
      </c>
      <c r="Z447" s="3">
        <f>LOG(Y447,2)</f>
        <v>-6.7248468273871751</v>
      </c>
      <c r="AA447" s="3">
        <f>TTEST(O447:Q447,S447:U447,2,1)</f>
        <v>0.24372830647325083</v>
      </c>
      <c r="AB447" s="3">
        <f>-LOG(AA447)</f>
        <v>0.61309402916063427</v>
      </c>
      <c r="AC447" s="16" t="s">
        <v>105</v>
      </c>
      <c r="AD447" s="16" t="s">
        <v>355</v>
      </c>
      <c r="AE447" s="16" t="s">
        <v>44</v>
      </c>
      <c r="AF447" s="16" t="s">
        <v>1865</v>
      </c>
      <c r="AG447" s="15" t="s">
        <v>54</v>
      </c>
    </row>
    <row r="448" spans="1:33" x14ac:dyDescent="0.5">
      <c r="A448" s="16" t="s">
        <v>2190</v>
      </c>
      <c r="B448" s="16" t="s">
        <v>2191</v>
      </c>
      <c r="C448" s="16" t="s">
        <v>2192</v>
      </c>
      <c r="D448" s="16">
        <v>184085267</v>
      </c>
      <c r="E448" s="16">
        <v>176227629.5625</v>
      </c>
      <c r="F448" s="16">
        <v>155089466.25</v>
      </c>
      <c r="G448" s="16">
        <v>849165653</v>
      </c>
      <c r="H448" s="16">
        <v>452106222</v>
      </c>
      <c r="I448" s="16">
        <v>352896572.25</v>
      </c>
      <c r="J448" s="16">
        <v>280591508.5</v>
      </c>
      <c r="K448" s="16">
        <v>199876522</v>
      </c>
      <c r="L448" s="16">
        <v>190288746</v>
      </c>
      <c r="M448" s="16">
        <v>372</v>
      </c>
      <c r="N448" s="16">
        <v>38.700000000000003</v>
      </c>
      <c r="O448" s="16">
        <f>(I448-F448)*3.72</f>
        <v>735842434.32000005</v>
      </c>
      <c r="P448" s="16">
        <f>(G448-D448)*5.89</f>
        <v>3917323473.54</v>
      </c>
      <c r="Q448" s="16">
        <f>(H448-F448)*1</f>
        <v>297016755.75</v>
      </c>
      <c r="R448" s="17">
        <f>MEDIAN(O448:Q448)</f>
        <v>735842434.32000005</v>
      </c>
      <c r="S448" s="16">
        <f>(K448-E448)*1.23</f>
        <v>29088137.698125001</v>
      </c>
      <c r="T448" s="16">
        <f>(L448-F448)*12.4</f>
        <v>436471068.90000004</v>
      </c>
      <c r="U448" s="16">
        <f>(J448-D448)*1</f>
        <v>96506241.5</v>
      </c>
      <c r="V448" s="42">
        <f>MEDIAN(S448:U448)</f>
        <v>96506241.5</v>
      </c>
      <c r="W448" s="16">
        <f>LOG(R448,2)</f>
        <v>29.454821634672893</v>
      </c>
      <c r="X448" s="16">
        <f>LOG(V448,2)</f>
        <v>26.524118915295961</v>
      </c>
      <c r="Y448" s="3">
        <f>V448/R448</f>
        <v>0.13115068797191951</v>
      </c>
      <c r="Z448" s="3">
        <f>LOG(Y448,2)</f>
        <v>-2.9307027193769297</v>
      </c>
      <c r="AA448" s="3">
        <f>TTEST(O448:Q448,S448:U448,2,1)</f>
        <v>0.28785458803821151</v>
      </c>
      <c r="AB448" s="3">
        <f>-LOG(AA448)</f>
        <v>0.54082684404869963</v>
      </c>
      <c r="AC448" s="16" t="s">
        <v>2193</v>
      </c>
      <c r="AD448" s="16" t="s">
        <v>311</v>
      </c>
      <c r="AE448" s="16" t="s">
        <v>60</v>
      </c>
      <c r="AF448" s="16" t="s">
        <v>1398</v>
      </c>
      <c r="AG448" s="15" t="s">
        <v>290</v>
      </c>
    </row>
    <row r="449" spans="1:33" x14ac:dyDescent="0.5">
      <c r="A449" s="16" t="s">
        <v>2809</v>
      </c>
      <c r="B449" s="16" t="s">
        <v>2810</v>
      </c>
      <c r="C449" s="16" t="s">
        <v>2811</v>
      </c>
      <c r="D449" s="16">
        <v>269940011.75</v>
      </c>
      <c r="E449" s="16">
        <v>67001625.25</v>
      </c>
      <c r="F449" s="16">
        <v>75177163.375</v>
      </c>
      <c r="G449" s="16">
        <v>197371056.625</v>
      </c>
      <c r="H449" s="16">
        <v>224981202</v>
      </c>
      <c r="I449" s="16">
        <v>444697520</v>
      </c>
      <c r="J449" s="16">
        <v>303060920.1875</v>
      </c>
      <c r="K449" s="16">
        <v>313815979.5</v>
      </c>
      <c r="L449" s="16">
        <v>191076529.125</v>
      </c>
      <c r="M449" s="16">
        <v>623</v>
      </c>
      <c r="N449" s="16">
        <v>67.8</v>
      </c>
      <c r="O449" s="16">
        <f>(I449-F449)*3.72</f>
        <v>1374615726.645</v>
      </c>
      <c r="P449" s="16">
        <f>(G449-D449)*5.89</f>
        <v>-427431145.68624997</v>
      </c>
      <c r="Q449" s="16">
        <f>(H449-F449)*1</f>
        <v>149804038.625</v>
      </c>
      <c r="R449" s="17">
        <f>MEDIAN(O449:Q449)</f>
        <v>149804038.625</v>
      </c>
      <c r="S449" s="16">
        <f>(K449-E449)*1.23</f>
        <v>303581655.72750002</v>
      </c>
      <c r="T449" s="16">
        <f>(L449-F449)*12.4</f>
        <v>1437152135.3</v>
      </c>
      <c r="U449" s="16">
        <f>(J449-D449)*1</f>
        <v>33120908.4375</v>
      </c>
      <c r="V449" s="42">
        <f>MEDIAN(S449:U449)</f>
        <v>303581655.72750002</v>
      </c>
      <c r="W449" s="16">
        <f>LOG(R449,2)</f>
        <v>27.158501277593292</v>
      </c>
      <c r="X449" s="16">
        <f>LOG(V449,2)</f>
        <v>28.177509375970384</v>
      </c>
      <c r="Y449" s="3">
        <f>V449/R449</f>
        <v>2.0265251759162979</v>
      </c>
      <c r="Z449" s="3">
        <f>LOG(Y449,2)</f>
        <v>1.0190080983770948</v>
      </c>
      <c r="AA449" s="3">
        <f>TTEST(O449:Q449,S449:U449,2,1)</f>
        <v>0.81852999284907169</v>
      </c>
      <c r="AB449" s="3">
        <f>-LOG(AA449)</f>
        <v>8.696540239718463E-2</v>
      </c>
      <c r="AC449" s="16" t="s">
        <v>649</v>
      </c>
      <c r="AD449" s="16" t="s">
        <v>2812</v>
      </c>
      <c r="AE449" s="16" t="s">
        <v>51</v>
      </c>
      <c r="AF449" s="16" t="s">
        <v>2813</v>
      </c>
      <c r="AG449" s="15" t="s">
        <v>62</v>
      </c>
    </row>
    <row r="450" spans="1:33" x14ac:dyDescent="0.5">
      <c r="A450" s="16" t="s">
        <v>547</v>
      </c>
      <c r="B450" s="16" t="s">
        <v>548</v>
      </c>
      <c r="C450" s="16" t="s">
        <v>549</v>
      </c>
      <c r="D450" s="16">
        <v>159353347</v>
      </c>
      <c r="E450" s="16">
        <v>102463058.3125</v>
      </c>
      <c r="F450" s="16">
        <v>136672547.09375</v>
      </c>
      <c r="G450" s="16">
        <v>337411630.125</v>
      </c>
      <c r="H450" s="16">
        <v>364535414.15625</v>
      </c>
      <c r="I450" s="16">
        <v>492097755.625</v>
      </c>
      <c r="J450" s="16">
        <v>494577328.6875</v>
      </c>
      <c r="K450" s="16">
        <v>398061237.59375</v>
      </c>
      <c r="L450" s="16">
        <v>213266805.875</v>
      </c>
      <c r="M450" s="16">
        <v>654</v>
      </c>
      <c r="N450" s="16">
        <v>72.3</v>
      </c>
      <c r="O450" s="16">
        <f>(I450-F450)*3.72</f>
        <v>1322181775.7362502</v>
      </c>
      <c r="P450" s="16">
        <f>(G450-D450)*5.89</f>
        <v>1048763287.6062499</v>
      </c>
      <c r="Q450" s="16">
        <f>(H450-F450)*1</f>
        <v>227862867.0625</v>
      </c>
      <c r="R450" s="17">
        <f>MEDIAN(O450:Q450)</f>
        <v>1048763287.6062499</v>
      </c>
      <c r="S450" s="16">
        <f>(K450-E450)*1.23</f>
        <v>363585760.51593751</v>
      </c>
      <c r="T450" s="16">
        <f>(L450-F450)*12.4</f>
        <v>949768808.88750005</v>
      </c>
      <c r="U450" s="16">
        <f>(J450-D450)*1</f>
        <v>335223981.6875</v>
      </c>
      <c r="V450" s="42">
        <f>MEDIAN(S450:U450)</f>
        <v>363585760.51593751</v>
      </c>
      <c r="W450" s="16">
        <f>LOG(R450,2)</f>
        <v>29.966041943404353</v>
      </c>
      <c r="X450" s="16">
        <f>LOG(V450,2)</f>
        <v>28.43772045798374</v>
      </c>
      <c r="Y450" s="3">
        <f>V450/R450</f>
        <v>0.34668048053608352</v>
      </c>
      <c r="Z450" s="3">
        <f>LOG(Y450,2)</f>
        <v>-1.5283214854206137</v>
      </c>
      <c r="AA450" s="3">
        <f>TTEST(O450:Q450,S450:U450,2,1)</f>
        <v>0.43421664632927459</v>
      </c>
      <c r="AB450" s="3">
        <f>-LOG(AA450)</f>
        <v>0.36229353124923774</v>
      </c>
      <c r="AC450" s="16" t="s">
        <v>550</v>
      </c>
      <c r="AD450" s="16" t="s">
        <v>551</v>
      </c>
      <c r="AE450" s="16" t="s">
        <v>552</v>
      </c>
      <c r="AF450" s="16" t="s">
        <v>553</v>
      </c>
      <c r="AG450" s="15" t="s">
        <v>158</v>
      </c>
    </row>
    <row r="451" spans="1:33" x14ac:dyDescent="0.5">
      <c r="A451" s="16" t="s">
        <v>376</v>
      </c>
      <c r="B451" s="16" t="s">
        <v>377</v>
      </c>
      <c r="C451" s="16" t="s">
        <v>378</v>
      </c>
      <c r="D451" s="16">
        <v>210723057.6875</v>
      </c>
      <c r="E451" s="16">
        <v>227330186.44531301</v>
      </c>
      <c r="F451" s="16">
        <v>110159868.25</v>
      </c>
      <c r="G451" s="16">
        <v>1046298182.5625</v>
      </c>
      <c r="H451" s="16">
        <v>695983301.53125</v>
      </c>
      <c r="I451" s="16">
        <v>255649239.46875</v>
      </c>
      <c r="J451" s="16">
        <v>440176300.671875</v>
      </c>
      <c r="K451" s="16">
        <v>282509097.28125</v>
      </c>
      <c r="L451" s="16">
        <v>215348403.27343801</v>
      </c>
      <c r="M451" s="16">
        <v>825</v>
      </c>
      <c r="N451" s="16">
        <v>90.5</v>
      </c>
      <c r="O451" s="16">
        <f>(I451-F451)*3.72</f>
        <v>541220460.93375003</v>
      </c>
      <c r="P451" s="16">
        <f>(G451-D451)*5.89</f>
        <v>4921537485.5137501</v>
      </c>
      <c r="Q451" s="16">
        <f>(H451-F451)*1</f>
        <v>585823433.28125</v>
      </c>
      <c r="R451" s="17">
        <f>MEDIAN(O451:Q451)</f>
        <v>585823433.28125</v>
      </c>
      <c r="S451" s="16">
        <f>(K451-E451)*1.23</f>
        <v>67870060.328202501</v>
      </c>
      <c r="T451" s="16">
        <f>(L451-F451)*12.4</f>
        <v>1304337834.2906313</v>
      </c>
      <c r="U451" s="16">
        <f>(J451-D451)*1</f>
        <v>229453242.984375</v>
      </c>
      <c r="V451" s="42">
        <f>MEDIAN(S451:U451)</f>
        <v>229453242.984375</v>
      </c>
      <c r="W451" s="16">
        <f>LOG(R451,2)</f>
        <v>29.125890662118998</v>
      </c>
      <c r="X451" s="16">
        <f>LOG(V451,2)</f>
        <v>27.773624956367332</v>
      </c>
      <c r="Y451" s="3">
        <f>V451/R451</f>
        <v>0.39167645052910677</v>
      </c>
      <c r="Z451" s="3">
        <f>LOG(Y451,2)</f>
        <v>-1.3522657057516621</v>
      </c>
      <c r="AA451" s="3">
        <f>TTEST(O451:Q451,S451:U451,2,1)</f>
        <v>0.29955063183065267</v>
      </c>
      <c r="AB451" s="3">
        <f>-LOG(AA451)</f>
        <v>0.52352976003196516</v>
      </c>
      <c r="AC451" s="16" t="s">
        <v>379</v>
      </c>
      <c r="AD451" s="16" t="s">
        <v>380</v>
      </c>
      <c r="AE451" s="16" t="s">
        <v>381</v>
      </c>
      <c r="AF451" s="16" t="s">
        <v>366</v>
      </c>
      <c r="AG451" s="15" t="s">
        <v>45</v>
      </c>
    </row>
    <row r="452" spans="1:33" x14ac:dyDescent="0.5">
      <c r="A452" s="16" t="s">
        <v>2900</v>
      </c>
      <c r="B452" s="16" t="s">
        <v>2901</v>
      </c>
      <c r="C452" s="16" t="s">
        <v>2902</v>
      </c>
      <c r="D452" s="16">
        <v>330701115.5</v>
      </c>
      <c r="E452" s="16">
        <v>522553786.625</v>
      </c>
      <c r="F452" s="16">
        <v>773835443.75</v>
      </c>
      <c r="G452" s="16">
        <v>457150468.75</v>
      </c>
      <c r="H452" s="16">
        <v>374410297</v>
      </c>
      <c r="I452" s="16">
        <v>845659186.75</v>
      </c>
      <c r="J452" s="16">
        <v>240329076</v>
      </c>
      <c r="K452" s="16">
        <v>342455093.375</v>
      </c>
      <c r="L452" s="16">
        <v>215929918.8125</v>
      </c>
      <c r="M452" s="16">
        <v>649</v>
      </c>
      <c r="N452" s="16">
        <v>71.400000000000006</v>
      </c>
      <c r="O452" s="16">
        <f>(I452-F452)*3.72</f>
        <v>267184323.96000001</v>
      </c>
      <c r="P452" s="16">
        <f>(G452-D452)*5.89</f>
        <v>744786690.64249992</v>
      </c>
      <c r="Q452" s="16">
        <f>(H452-F452)*1</f>
        <v>-399425146.75</v>
      </c>
      <c r="R452" s="17">
        <f>MEDIAN(O452:Q452)</f>
        <v>267184323.96000001</v>
      </c>
      <c r="S452" s="16">
        <f>(K452-E452)*1.23</f>
        <v>-221521392.69749999</v>
      </c>
      <c r="T452" s="16">
        <f>(L452-F452)*12.4</f>
        <v>-6918028509.2250004</v>
      </c>
      <c r="U452" s="16">
        <f>(J452-D452)*1</f>
        <v>-90372039.5</v>
      </c>
      <c r="V452" s="42">
        <f>25000</f>
        <v>25000</v>
      </c>
      <c r="W452" s="16">
        <f>LOG(R452,2)</f>
        <v>27.993260124663099</v>
      </c>
      <c r="X452" s="16">
        <f>LOG(V452,2)</f>
        <v>14.609640474436812</v>
      </c>
      <c r="Y452" s="3">
        <f>V452/R452</f>
        <v>9.3568363702889741E-5</v>
      </c>
      <c r="Z452" s="3">
        <f>LOG(Y452,2)</f>
        <v>-13.383619650226287</v>
      </c>
      <c r="AA452" s="3">
        <f>TTEST(O452:Q452,S452:U452,2,1)</f>
        <v>0.41078902703238018</v>
      </c>
      <c r="AB452" s="3">
        <f>-LOG(AA452)</f>
        <v>0.38638116576350007</v>
      </c>
      <c r="AC452" s="16" t="s">
        <v>2436</v>
      </c>
      <c r="AD452" s="16" t="s">
        <v>389</v>
      </c>
      <c r="AE452" s="16" t="s">
        <v>80</v>
      </c>
      <c r="AF452" s="16" t="s">
        <v>2903</v>
      </c>
      <c r="AG452" s="15" t="s">
        <v>62</v>
      </c>
    </row>
    <row r="453" spans="1:33" x14ac:dyDescent="0.5">
      <c r="A453" s="16" t="s">
        <v>2904</v>
      </c>
      <c r="B453" s="16" t="s">
        <v>2905</v>
      </c>
      <c r="C453" s="16" t="s">
        <v>2906</v>
      </c>
      <c r="D453" s="16">
        <v>510759927.921875</v>
      </c>
      <c r="E453" s="16">
        <v>716154047.5625</v>
      </c>
      <c r="F453" s="16">
        <v>705261829.875</v>
      </c>
      <c r="G453" s="16">
        <v>575356513.84375</v>
      </c>
      <c r="H453" s="16">
        <v>686814966.15625</v>
      </c>
      <c r="I453" s="16">
        <v>976351212.84375</v>
      </c>
      <c r="J453" s="16">
        <v>507166352.1875</v>
      </c>
      <c r="K453" s="16">
        <v>556498499.625</v>
      </c>
      <c r="L453" s="16">
        <v>223450528.75</v>
      </c>
      <c r="M453" s="16">
        <v>1976</v>
      </c>
      <c r="N453" s="16">
        <v>228.9</v>
      </c>
      <c r="O453" s="16">
        <f>(I453-F453)*3.72</f>
        <v>1008452504.6437501</v>
      </c>
      <c r="P453" s="16">
        <f>(G453-D453)*5.89</f>
        <v>380473891.0798437</v>
      </c>
      <c r="Q453" s="16">
        <f>(H453-F453)*1</f>
        <v>-18446863.71875</v>
      </c>
      <c r="R453" s="17">
        <f>MEDIAN(O453:Q453)</f>
        <v>380473891.0798437</v>
      </c>
      <c r="S453" s="16">
        <f>(K453-E453)*1.23</f>
        <v>-196376323.96312499</v>
      </c>
      <c r="T453" s="16">
        <f>(L453-F453)*12.4</f>
        <v>-5974460133.9499998</v>
      </c>
      <c r="U453" s="16">
        <f>(J453-D453)*1</f>
        <v>-3593575.734375</v>
      </c>
      <c r="V453" s="42">
        <f>25000</f>
        <v>25000</v>
      </c>
      <c r="W453" s="16">
        <f>LOG(R453,2)</f>
        <v>28.503222215450574</v>
      </c>
      <c r="X453" s="16">
        <f>LOG(V453,2)</f>
        <v>14.609640474436812</v>
      </c>
      <c r="Y453" s="3">
        <f>V453/R453</f>
        <v>6.5707531018872645E-5</v>
      </c>
      <c r="Z453" s="3">
        <f>LOG(Y453,2)</f>
        <v>-13.89358174101376</v>
      </c>
      <c r="AA453" s="3">
        <f>TTEST(O453:Q453,S453:U453,2,1)</f>
        <v>0.32653808325603473</v>
      </c>
      <c r="AB453" s="3">
        <f>-LOG(AA453)</f>
        <v>0.48606616084084747</v>
      </c>
      <c r="AC453" s="16" t="s">
        <v>1178</v>
      </c>
      <c r="AD453" s="16" t="s">
        <v>389</v>
      </c>
      <c r="AE453" s="16" t="s">
        <v>381</v>
      </c>
      <c r="AF453" s="16" t="s">
        <v>2907</v>
      </c>
      <c r="AG453" s="15" t="s">
        <v>82</v>
      </c>
    </row>
    <row r="454" spans="1:33" x14ac:dyDescent="0.5">
      <c r="A454" s="16" t="s">
        <v>1871</v>
      </c>
      <c r="B454" s="16" t="s">
        <v>1872</v>
      </c>
      <c r="C454" s="16" t="s">
        <v>1873</v>
      </c>
      <c r="D454" s="16">
        <v>143886789</v>
      </c>
      <c r="E454" s="16">
        <v>184106664.90625</v>
      </c>
      <c r="F454" s="16">
        <v>163645778.828125</v>
      </c>
      <c r="G454" s="16">
        <v>483515274.4375</v>
      </c>
      <c r="H454" s="16">
        <v>375187002.875</v>
      </c>
      <c r="I454" s="16">
        <v>481404381.15625</v>
      </c>
      <c r="J454" s="16">
        <v>387152875.8125</v>
      </c>
      <c r="K454" s="16">
        <v>281220917.0625</v>
      </c>
      <c r="L454" s="16">
        <v>241630730.5</v>
      </c>
      <c r="M454" s="16">
        <v>679</v>
      </c>
      <c r="N454" s="16">
        <v>73.599999999999994</v>
      </c>
      <c r="O454" s="16">
        <f>(I454-F454)*3.72</f>
        <v>1182062000.660625</v>
      </c>
      <c r="P454" s="16">
        <f>(G454-D454)*5.89</f>
        <v>2000411779.2268748</v>
      </c>
      <c r="Q454" s="16">
        <f>(H454-F454)*1</f>
        <v>211541224.046875</v>
      </c>
      <c r="R454" s="17">
        <f>MEDIAN(O454:Q454)</f>
        <v>1182062000.660625</v>
      </c>
      <c r="S454" s="16">
        <f>(K454-E454)*1.23</f>
        <v>119450530.1521875</v>
      </c>
      <c r="T454" s="16">
        <f>(L454-F454)*12.4</f>
        <v>967013400.73125005</v>
      </c>
      <c r="U454" s="16">
        <f>(J454-D454)*1</f>
        <v>243266086.8125</v>
      </c>
      <c r="V454" s="42">
        <f>MEDIAN(S454:U454)</f>
        <v>243266086.8125</v>
      </c>
      <c r="W454" s="16">
        <f>LOG(R454,2)</f>
        <v>30.13865856268254</v>
      </c>
      <c r="X454" s="16">
        <f>LOG(V454,2)</f>
        <v>27.857959970465959</v>
      </c>
      <c r="Y454" s="3">
        <f>V454/R454</f>
        <v>0.20579807715377421</v>
      </c>
      <c r="Z454" s="3">
        <f>LOG(Y454,2)</f>
        <v>-2.2806985922165786</v>
      </c>
      <c r="AA454" s="3">
        <f>TTEST(O454:Q454,S454:U454,2,1)</f>
        <v>0.19612397581616525</v>
      </c>
      <c r="AB454" s="3">
        <f>-LOG(AA454)</f>
        <v>0.70746931133897395</v>
      </c>
      <c r="AC454" s="16" t="s">
        <v>899</v>
      </c>
      <c r="AD454" s="16" t="s">
        <v>927</v>
      </c>
      <c r="AE454" s="16" t="s">
        <v>51</v>
      </c>
      <c r="AF454" s="16" t="s">
        <v>1874</v>
      </c>
      <c r="AG454" s="15" t="s">
        <v>242</v>
      </c>
    </row>
    <row r="455" spans="1:33" x14ac:dyDescent="0.5">
      <c r="A455" s="16" t="s">
        <v>617</v>
      </c>
      <c r="B455" s="16" t="s">
        <v>618</v>
      </c>
      <c r="C455" s="16" t="s">
        <v>619</v>
      </c>
      <c r="D455" s="16">
        <v>356896731.625</v>
      </c>
      <c r="E455" s="16">
        <v>377080602.5</v>
      </c>
      <c r="F455" s="16">
        <v>516879758.25</v>
      </c>
      <c r="G455" s="16">
        <v>378598451.5</v>
      </c>
      <c r="H455" s="16">
        <v>401417743</v>
      </c>
      <c r="I455" s="16">
        <v>688818003.5</v>
      </c>
      <c r="J455" s="16">
        <v>449251555.125</v>
      </c>
      <c r="K455" s="16">
        <v>509529255</v>
      </c>
      <c r="L455" s="16">
        <v>245239791.875</v>
      </c>
      <c r="M455" s="16">
        <v>474</v>
      </c>
      <c r="N455" s="16">
        <v>53.2</v>
      </c>
      <c r="O455" s="16">
        <f>(I455-F455)*3.72</f>
        <v>639610272.33000004</v>
      </c>
      <c r="P455" s="16">
        <f>(G455-D455)*5.89</f>
        <v>127823130.06375</v>
      </c>
      <c r="Q455" s="16">
        <f>(H455-F455)*1</f>
        <v>-115462015.25</v>
      </c>
      <c r="R455" s="17">
        <f>MEDIAN(O455:Q455)</f>
        <v>127823130.06375</v>
      </c>
      <c r="S455" s="16">
        <f>(K455-E455)*1.23</f>
        <v>162911842.57499999</v>
      </c>
      <c r="T455" s="16">
        <f>(L455-F455)*12.4</f>
        <v>-3368335583.0500002</v>
      </c>
      <c r="U455" s="16">
        <f>(J455-D455)*1</f>
        <v>92354823.5</v>
      </c>
      <c r="V455" s="42">
        <f>MEDIAN(S455:U455)</f>
        <v>92354823.5</v>
      </c>
      <c r="W455" s="16">
        <f>LOG(R455,2)</f>
        <v>26.929573679960544</v>
      </c>
      <c r="X455" s="16">
        <f>LOG(V455,2)</f>
        <v>26.460683976342953</v>
      </c>
      <c r="Y455" s="3">
        <f>V455/R455</f>
        <v>0.72252043471271066</v>
      </c>
      <c r="Z455" s="3">
        <f>LOG(Y455,2)</f>
        <v>-0.46888970361759452</v>
      </c>
      <c r="AA455" s="3">
        <f>TTEST(O455:Q455,S455:U455,2,1)</f>
        <v>0.3850129282931628</v>
      </c>
      <c r="AB455" s="3">
        <f>-LOG(AA455)</f>
        <v>0.41452468713536267</v>
      </c>
      <c r="AC455" s="16" t="s">
        <v>620</v>
      </c>
      <c r="AD455" s="16" t="s">
        <v>621</v>
      </c>
      <c r="AE455" s="16" t="s">
        <v>80</v>
      </c>
      <c r="AF455" s="16" t="s">
        <v>44</v>
      </c>
      <c r="AG455" s="15" t="s">
        <v>82</v>
      </c>
    </row>
    <row r="456" spans="1:33" x14ac:dyDescent="0.5">
      <c r="A456" s="16" t="s">
        <v>2632</v>
      </c>
      <c r="B456" s="16" t="s">
        <v>2633</v>
      </c>
      <c r="C456" s="16" t="s">
        <v>2634</v>
      </c>
      <c r="D456" s="16">
        <v>230481981.375</v>
      </c>
      <c r="E456" s="16">
        <v>667086981.4375</v>
      </c>
      <c r="F456" s="16">
        <v>525574569.125</v>
      </c>
      <c r="G456" s="16">
        <v>233579924.125</v>
      </c>
      <c r="H456" s="16">
        <v>492066192.9375</v>
      </c>
      <c r="I456" s="16">
        <v>544250629.75</v>
      </c>
      <c r="J456" s="16">
        <v>259629517.125</v>
      </c>
      <c r="K456" s="16">
        <v>593427039.59375</v>
      </c>
      <c r="L456" s="16">
        <v>263216881.25</v>
      </c>
      <c r="M456" s="16">
        <v>171</v>
      </c>
      <c r="N456" s="16">
        <v>19.8</v>
      </c>
      <c r="O456" s="16">
        <f>(I456-F456)*3.72</f>
        <v>69474945.525000006</v>
      </c>
      <c r="P456" s="16">
        <f>(G456-D456)*5.89</f>
        <v>18246882.797499999</v>
      </c>
      <c r="Q456" s="16">
        <f>(H456-F456)*1</f>
        <v>-33508376.1875</v>
      </c>
      <c r="R456" s="17">
        <f>MEDIAN(O456:Q456)</f>
        <v>18246882.797499999</v>
      </c>
      <c r="S456" s="16">
        <f>(K456-E456)*1.23</f>
        <v>-90601728.467812493</v>
      </c>
      <c r="T456" s="16">
        <f>(L456-F456)*12.4</f>
        <v>-3253235329.6500001</v>
      </c>
      <c r="U456" s="16">
        <f>(J456-D456)*1</f>
        <v>29147535.75</v>
      </c>
      <c r="V456" s="42">
        <f>25000</f>
        <v>25000</v>
      </c>
      <c r="W456" s="16">
        <f>LOG(R456,2)</f>
        <v>24.121146686741007</v>
      </c>
      <c r="X456" s="16">
        <f>LOG(V456,2)</f>
        <v>14.609640474436812</v>
      </c>
      <c r="Y456" s="3">
        <f>V456/R456</f>
        <v>1.3700970339670974E-3</v>
      </c>
      <c r="Z456" s="3">
        <f>LOG(Y456,2)</f>
        <v>-9.5115062123041962</v>
      </c>
      <c r="AA456" s="3">
        <f>TTEST(O456:Q456,S456:U456,2,1)</f>
        <v>0.40627602496767246</v>
      </c>
      <c r="AB456" s="3">
        <f>-LOG(AA456)</f>
        <v>0.39117880536607841</v>
      </c>
      <c r="AC456" s="16" t="s">
        <v>44</v>
      </c>
      <c r="AD456" s="16" t="s">
        <v>1975</v>
      </c>
      <c r="AE456" s="16" t="s">
        <v>51</v>
      </c>
      <c r="AF456" s="16" t="s">
        <v>2635</v>
      </c>
      <c r="AG456" s="15" t="s">
        <v>82</v>
      </c>
    </row>
    <row r="457" spans="1:33" x14ac:dyDescent="0.5">
      <c r="A457" s="16" t="s">
        <v>2643</v>
      </c>
      <c r="B457" s="16" t="s">
        <v>2644</v>
      </c>
      <c r="C457" s="16" t="s">
        <v>2645</v>
      </c>
      <c r="D457" s="16">
        <v>230481981.375</v>
      </c>
      <c r="E457" s="16">
        <v>667086981.4375</v>
      </c>
      <c r="F457" s="16">
        <v>525574569.125</v>
      </c>
      <c r="G457" s="16">
        <v>233579924.125</v>
      </c>
      <c r="H457" s="16">
        <v>492066192.9375</v>
      </c>
      <c r="I457" s="16">
        <v>544250629.75</v>
      </c>
      <c r="J457" s="16">
        <v>259629517.125</v>
      </c>
      <c r="K457" s="16">
        <v>593427039.59375</v>
      </c>
      <c r="L457" s="16">
        <v>263216881.25</v>
      </c>
      <c r="M457" s="16">
        <v>172</v>
      </c>
      <c r="N457" s="16">
        <v>19.8</v>
      </c>
      <c r="O457" s="16">
        <f>(I457-F457)*3.72</f>
        <v>69474945.525000006</v>
      </c>
      <c r="P457" s="16">
        <f>(G457-D457)*5.89</f>
        <v>18246882.797499999</v>
      </c>
      <c r="Q457" s="16">
        <f>(H457-F457)*1</f>
        <v>-33508376.1875</v>
      </c>
      <c r="R457" s="17">
        <f>MEDIAN(O457:Q457)</f>
        <v>18246882.797499999</v>
      </c>
      <c r="S457" s="16">
        <f>(K457-E457)*1.23</f>
        <v>-90601728.467812493</v>
      </c>
      <c r="T457" s="16">
        <f>(L457-F457)*12.4</f>
        <v>-3253235329.6500001</v>
      </c>
      <c r="U457" s="16">
        <f>(J457-D457)*1</f>
        <v>29147535.75</v>
      </c>
      <c r="V457" s="42">
        <f>25000</f>
        <v>25000</v>
      </c>
      <c r="W457" s="16">
        <f>LOG(R457,2)</f>
        <v>24.121146686741007</v>
      </c>
      <c r="X457" s="16">
        <f>LOG(V457,2)</f>
        <v>14.609640474436812</v>
      </c>
      <c r="Y457" s="3">
        <f>V457/R457</f>
        <v>1.3700970339670974E-3</v>
      </c>
      <c r="Z457" s="3">
        <f>LOG(Y457,2)</f>
        <v>-9.5115062123041962</v>
      </c>
      <c r="AA457" s="3">
        <f>TTEST(O457:Q457,S457:U457,2,1)</f>
        <v>0.40627602496767246</v>
      </c>
      <c r="AB457" s="3">
        <f>-LOG(AA457)</f>
        <v>0.39117880536607841</v>
      </c>
      <c r="AC457" s="16" t="s">
        <v>155</v>
      </c>
      <c r="AD457" s="16" t="s">
        <v>179</v>
      </c>
      <c r="AE457" s="16" t="s">
        <v>80</v>
      </c>
      <c r="AF457" s="16" t="s">
        <v>2646</v>
      </c>
      <c r="AG457" s="15" t="s">
        <v>82</v>
      </c>
    </row>
    <row r="458" spans="1:33" x14ac:dyDescent="0.5">
      <c r="A458" s="16" t="s">
        <v>1654</v>
      </c>
      <c r="B458" s="16" t="s">
        <v>1655</v>
      </c>
      <c r="C458" s="16" t="s">
        <v>1656</v>
      </c>
      <c r="D458" s="16">
        <v>96460995.21875</v>
      </c>
      <c r="E458" s="16">
        <v>62561490.6875</v>
      </c>
      <c r="F458" s="16">
        <v>56539424.5</v>
      </c>
      <c r="G458" s="16">
        <v>702779432.8125</v>
      </c>
      <c r="H458" s="16">
        <v>435500499.171875</v>
      </c>
      <c r="I458" s="16">
        <v>663030815.296875</v>
      </c>
      <c r="J458" s="16">
        <v>668373387.0625</v>
      </c>
      <c r="K458" s="16">
        <v>416969122.59375</v>
      </c>
      <c r="L458" s="16">
        <v>265642592.65625</v>
      </c>
      <c r="M458" s="16">
        <v>294</v>
      </c>
      <c r="N458" s="16">
        <v>31.5</v>
      </c>
      <c r="O458" s="16">
        <f>(I458-F458)*3.72</f>
        <v>2256147973.7643752</v>
      </c>
      <c r="P458" s="16">
        <f>(G458-D458)*5.89</f>
        <v>3571215597.4271874</v>
      </c>
      <c r="Q458" s="16">
        <f>(H458-F458)*1</f>
        <v>378961074.671875</v>
      </c>
      <c r="R458" s="17">
        <f>MEDIAN(O458:Q458)</f>
        <v>2256147973.7643752</v>
      </c>
      <c r="S458" s="16">
        <f>(K458-E458)*1.23</f>
        <v>435921387.2446875</v>
      </c>
      <c r="T458" s="16">
        <f>(L458-F458)*12.4</f>
        <v>2592879285.1375003</v>
      </c>
      <c r="U458" s="16">
        <f>(J458-D458)*1</f>
        <v>571912391.84375</v>
      </c>
      <c r="V458" s="42">
        <f>MEDIAN(S458:U458)</f>
        <v>571912391.84375</v>
      </c>
      <c r="W458" s="16">
        <f>LOG(R458,2)</f>
        <v>31.071214546729671</v>
      </c>
      <c r="X458" s="16">
        <f>LOG(V458,2)</f>
        <v>29.091218924402021</v>
      </c>
      <c r="Y458" s="3">
        <f>V458/R458</f>
        <v>0.2534906391310478</v>
      </c>
      <c r="Z458" s="3">
        <f>LOG(Y458,2)</f>
        <v>-1.9799956223276456</v>
      </c>
      <c r="AA458" s="3">
        <f>TTEST(O458:Q458,S458:U458,2,1)</f>
        <v>0.27517774942549411</v>
      </c>
      <c r="AB458" s="3">
        <f>-LOG(AA458)</f>
        <v>0.56038668559785842</v>
      </c>
      <c r="AC458" s="16" t="s">
        <v>620</v>
      </c>
      <c r="AD458" s="16" t="s">
        <v>50</v>
      </c>
      <c r="AE458" s="16" t="s">
        <v>319</v>
      </c>
      <c r="AF458" s="16" t="s">
        <v>1657</v>
      </c>
      <c r="AG458" s="15" t="s">
        <v>101</v>
      </c>
    </row>
    <row r="459" spans="1:33" x14ac:dyDescent="0.5">
      <c r="A459" s="16" t="s">
        <v>612</v>
      </c>
      <c r="B459" s="16" t="s">
        <v>613</v>
      </c>
      <c r="C459" s="16" t="s">
        <v>614</v>
      </c>
      <c r="D459" s="16">
        <v>180110870</v>
      </c>
      <c r="E459" s="16">
        <v>121118874.125</v>
      </c>
      <c r="F459" s="16">
        <v>252893994.75</v>
      </c>
      <c r="G459" s="16">
        <v>368374681.53125</v>
      </c>
      <c r="H459" s="16">
        <v>369176967</v>
      </c>
      <c r="I459" s="16">
        <v>451046906.125</v>
      </c>
      <c r="J459" s="16">
        <v>498962571.1875</v>
      </c>
      <c r="K459" s="16">
        <v>321553307.5</v>
      </c>
      <c r="L459" s="16">
        <v>265982404.78125</v>
      </c>
      <c r="M459" s="16">
        <v>639</v>
      </c>
      <c r="N459" s="16">
        <v>70</v>
      </c>
      <c r="O459" s="16">
        <f>(I459-F459)*3.72</f>
        <v>737128830.31500006</v>
      </c>
      <c r="P459" s="16">
        <f>(G459-D459)*5.89</f>
        <v>1108873849.9190624</v>
      </c>
      <c r="Q459" s="16">
        <f>(H459-F459)*1</f>
        <v>116282972.25</v>
      </c>
      <c r="R459" s="17">
        <f>MEDIAN(O459:Q459)</f>
        <v>737128830.31500006</v>
      </c>
      <c r="S459" s="16">
        <f>(K459-E459)*1.23</f>
        <v>246534353.05125001</v>
      </c>
      <c r="T459" s="16">
        <f>(L459-F459)*12.4</f>
        <v>162296284.38750002</v>
      </c>
      <c r="U459" s="16">
        <f>(J459-D459)*1</f>
        <v>318851701.1875</v>
      </c>
      <c r="V459" s="42">
        <f>MEDIAN(S459:U459)</f>
        <v>246534353.05125001</v>
      </c>
      <c r="W459" s="16">
        <f>LOG(R459,2)</f>
        <v>29.457341544787909</v>
      </c>
      <c r="X459" s="16">
        <f>LOG(V459,2)</f>
        <v>27.8772134504222</v>
      </c>
      <c r="Y459" s="3">
        <f>V459/R459</f>
        <v>0.33445219195387804</v>
      </c>
      <c r="Z459" s="3">
        <f>LOG(Y459,2)</f>
        <v>-1.5801280943657052</v>
      </c>
      <c r="AA459" s="3">
        <f>TTEST(O459:Q459,S459:U459,2,1)</f>
        <v>0.34318258734559237</v>
      </c>
      <c r="AB459" s="3">
        <f>-LOG(AA459)</f>
        <v>0.46447475582207942</v>
      </c>
      <c r="AC459" s="16" t="s">
        <v>615</v>
      </c>
      <c r="AD459" s="16" t="s">
        <v>395</v>
      </c>
      <c r="AE459" s="16" t="s">
        <v>80</v>
      </c>
      <c r="AF459" s="16" t="s">
        <v>616</v>
      </c>
      <c r="AG459" s="15" t="s">
        <v>45</v>
      </c>
    </row>
    <row r="460" spans="1:33" x14ac:dyDescent="0.5">
      <c r="A460" s="16" t="s">
        <v>2849</v>
      </c>
      <c r="B460" s="16" t="s">
        <v>2850</v>
      </c>
      <c r="C460" s="16" t="s">
        <v>2851</v>
      </c>
      <c r="D460" s="16">
        <v>217565022</v>
      </c>
      <c r="E460" s="16">
        <v>291822214</v>
      </c>
      <c r="F460" s="16">
        <v>410630790</v>
      </c>
      <c r="G460" s="16">
        <v>239181289</v>
      </c>
      <c r="H460" s="16">
        <v>303473071</v>
      </c>
      <c r="I460" s="16">
        <v>570953370</v>
      </c>
      <c r="J460" s="16">
        <v>343201554</v>
      </c>
      <c r="K460" s="16">
        <v>448252162</v>
      </c>
      <c r="L460" s="16">
        <v>266682219</v>
      </c>
      <c r="M460" s="16">
        <v>248</v>
      </c>
      <c r="N460" s="16">
        <v>28.5</v>
      </c>
      <c r="O460" s="16">
        <f>(I460-F460)*3.72</f>
        <v>596399997.60000002</v>
      </c>
      <c r="P460" s="16">
        <f>(G460-D460)*5.89</f>
        <v>127319812.63</v>
      </c>
      <c r="Q460" s="16">
        <f>(H460-F460)*1</f>
        <v>-107157719</v>
      </c>
      <c r="R460" s="17">
        <f>MEDIAN(O460:Q460)</f>
        <v>127319812.63</v>
      </c>
      <c r="S460" s="16">
        <f>(K460-E460)*1.23</f>
        <v>192408836.03999999</v>
      </c>
      <c r="T460" s="16">
        <f>(L460-F460)*12.4</f>
        <v>-1784962280.4000001</v>
      </c>
      <c r="U460" s="16">
        <f>(J460-D460)*1</f>
        <v>125636532</v>
      </c>
      <c r="V460" s="42">
        <f>MEDIAN(S460:U460)</f>
        <v>125636532</v>
      </c>
      <c r="W460" s="16">
        <f>LOG(R460,2)</f>
        <v>26.923881698047065</v>
      </c>
      <c r="X460" s="16">
        <f>LOG(V460,2)</f>
        <v>26.904680784410463</v>
      </c>
      <c r="Y460" s="3">
        <f>V460/R460</f>
        <v>0.986779114772249</v>
      </c>
      <c r="Z460" s="3">
        <f>LOG(Y460,2)</f>
        <v>-1.920091363660251E-2</v>
      </c>
      <c r="AA460" s="3">
        <f>TTEST(O460:Q460,S460:U460,2,1)</f>
        <v>0.38886649964371012</v>
      </c>
      <c r="AB460" s="3">
        <f>-LOG(AA460)</f>
        <v>0.41019946916046079</v>
      </c>
      <c r="AC460" s="16" t="s">
        <v>105</v>
      </c>
      <c r="AD460" s="16" t="s">
        <v>1975</v>
      </c>
      <c r="AE460" s="16" t="s">
        <v>80</v>
      </c>
      <c r="AF460" s="16" t="s">
        <v>2852</v>
      </c>
      <c r="AG460" s="15" t="s">
        <v>485</v>
      </c>
    </row>
    <row r="461" spans="1:33" x14ac:dyDescent="0.5">
      <c r="A461" s="16" t="s">
        <v>1620</v>
      </c>
      <c r="B461" s="16" t="s">
        <v>1621</v>
      </c>
      <c r="C461" s="16" t="s">
        <v>1622</v>
      </c>
      <c r="D461" s="16">
        <v>265286824.5625</v>
      </c>
      <c r="E461" s="16">
        <v>129341394.625</v>
      </c>
      <c r="F461" s="16">
        <v>217945988.75</v>
      </c>
      <c r="G461" s="16">
        <v>551662681</v>
      </c>
      <c r="H461" s="16">
        <v>440438515.6875</v>
      </c>
      <c r="I461" s="16">
        <v>554844722</v>
      </c>
      <c r="J461" s="16">
        <v>554449297.5</v>
      </c>
      <c r="K461" s="16">
        <v>395432148.875</v>
      </c>
      <c r="L461" s="16">
        <v>273539580.25</v>
      </c>
      <c r="M461" s="16">
        <v>463</v>
      </c>
      <c r="N461" s="16">
        <v>50.9</v>
      </c>
      <c r="O461" s="16">
        <f>(I461-F461)*3.72</f>
        <v>1253263287.6900001</v>
      </c>
      <c r="P461" s="16">
        <f>(G461-D461)*5.89</f>
        <v>1686753794.4168749</v>
      </c>
      <c r="Q461" s="16">
        <f>(H461-F461)*1</f>
        <v>222492526.9375</v>
      </c>
      <c r="R461" s="17">
        <f>MEDIAN(O461:Q461)</f>
        <v>1253263287.6900001</v>
      </c>
      <c r="S461" s="16">
        <f>(K461-E461)*1.23</f>
        <v>327291627.72750002</v>
      </c>
      <c r="T461" s="16">
        <f>(L461-F461)*12.4</f>
        <v>689360534.60000002</v>
      </c>
      <c r="U461" s="16">
        <f>(J461-D461)*1</f>
        <v>289162472.9375</v>
      </c>
      <c r="V461" s="42">
        <f>MEDIAN(S461:U461)</f>
        <v>327291627.72750002</v>
      </c>
      <c r="W461" s="16">
        <f>LOG(R461,2)</f>
        <v>30.223042384322628</v>
      </c>
      <c r="X461" s="16">
        <f>LOG(V461,2)</f>
        <v>28.286001457141506</v>
      </c>
      <c r="Y461" s="3">
        <f>V461/R461</f>
        <v>0.26115153211801173</v>
      </c>
      <c r="Z461" s="3">
        <f>LOG(Y461,2)</f>
        <v>-1.9370409271811222</v>
      </c>
      <c r="AA461" s="3">
        <f>TTEST(O461:Q461,S461:U461,2,1)</f>
        <v>0.21329204133656543</v>
      </c>
      <c r="AB461" s="3">
        <f>-LOG(AA461)</f>
        <v>0.67102534927676605</v>
      </c>
      <c r="AC461" s="16" t="s">
        <v>1623</v>
      </c>
      <c r="AD461" s="16" t="s">
        <v>1624</v>
      </c>
      <c r="AE461" s="16" t="s">
        <v>60</v>
      </c>
      <c r="AF461" s="16" t="s">
        <v>1625</v>
      </c>
      <c r="AG461" s="15" t="s">
        <v>62</v>
      </c>
    </row>
    <row r="462" spans="1:33" x14ac:dyDescent="0.5">
      <c r="A462" s="16" t="s">
        <v>625</v>
      </c>
      <c r="B462" s="16" t="s">
        <v>626</v>
      </c>
      <c r="C462" s="16" t="s">
        <v>627</v>
      </c>
      <c r="D462" s="16">
        <v>167642819.625</v>
      </c>
      <c r="E462" s="16">
        <v>98460940.5</v>
      </c>
      <c r="F462" s="16">
        <v>116021458.5625</v>
      </c>
      <c r="G462" s="16">
        <v>400527458.625</v>
      </c>
      <c r="H462" s="16">
        <v>476960631</v>
      </c>
      <c r="I462" s="16">
        <v>553363886.125</v>
      </c>
      <c r="J462" s="16">
        <v>619221228.8125</v>
      </c>
      <c r="K462" s="16">
        <v>427188597.5</v>
      </c>
      <c r="L462" s="16">
        <v>282120115.1875</v>
      </c>
      <c r="M462" s="16">
        <v>724</v>
      </c>
      <c r="N462" s="16">
        <v>83.2</v>
      </c>
      <c r="O462" s="16">
        <f>(I462-F462)*3.72</f>
        <v>1626913830.5325</v>
      </c>
      <c r="P462" s="16">
        <f>(G462-D462)*5.89</f>
        <v>1371690523.71</v>
      </c>
      <c r="Q462" s="16">
        <f>(H462-F462)*1</f>
        <v>360939172.4375</v>
      </c>
      <c r="R462" s="17">
        <f>MEDIAN(O462:Q462)</f>
        <v>1371690523.71</v>
      </c>
      <c r="S462" s="16">
        <f>(K462-E462)*1.23</f>
        <v>404335018.11000001</v>
      </c>
      <c r="T462" s="16">
        <f>(L462-F462)*12.4</f>
        <v>2059623342.1500001</v>
      </c>
      <c r="U462" s="16">
        <f>(J462-D462)*1</f>
        <v>451578409.1875</v>
      </c>
      <c r="V462" s="42">
        <f>MEDIAN(S462:U462)</f>
        <v>451578409.1875</v>
      </c>
      <c r="W462" s="16">
        <f>LOG(R462,2)</f>
        <v>30.353307876115263</v>
      </c>
      <c r="X462" s="16">
        <f>LOG(V462,2)</f>
        <v>28.750401268897242</v>
      </c>
      <c r="Y462" s="3">
        <f>V462/R462</f>
        <v>0.32921304141266472</v>
      </c>
      <c r="Z462" s="3">
        <f>LOG(Y462,2)</f>
        <v>-1.6029066072180145</v>
      </c>
      <c r="AA462" s="3">
        <f>TTEST(O462:Q462,S462:U462,2,1)</f>
        <v>0.81764518203311676</v>
      </c>
      <c r="AB462" s="3">
        <f>-LOG(AA462)</f>
        <v>8.7435117985412023E-2</v>
      </c>
      <c r="AC462" s="16" t="s">
        <v>628</v>
      </c>
      <c r="AD462" s="16" t="s">
        <v>150</v>
      </c>
      <c r="AE462" s="16" t="s">
        <v>629</v>
      </c>
      <c r="AF462" s="16" t="s">
        <v>630</v>
      </c>
      <c r="AG462" s="15" t="s">
        <v>62</v>
      </c>
    </row>
    <row r="463" spans="1:33" x14ac:dyDescent="0.5">
      <c r="A463" s="16" t="s">
        <v>282</v>
      </c>
      <c r="B463" s="16" t="s">
        <v>283</v>
      </c>
      <c r="C463" s="16" t="s">
        <v>284</v>
      </c>
      <c r="D463" s="16">
        <v>142073981.125</v>
      </c>
      <c r="E463" s="16">
        <v>72327650.75</v>
      </c>
      <c r="F463" s="16">
        <v>131467960.75</v>
      </c>
      <c r="G463" s="16">
        <v>247366675</v>
      </c>
      <c r="H463" s="16">
        <v>176297740.1875</v>
      </c>
      <c r="I463" s="16">
        <v>446115941.5</v>
      </c>
      <c r="J463" s="16">
        <v>392538460.25</v>
      </c>
      <c r="K463" s="16">
        <v>272714699</v>
      </c>
      <c r="L463" s="16">
        <v>283021291</v>
      </c>
      <c r="M463" s="16">
        <v>643</v>
      </c>
      <c r="N463" s="16">
        <v>71</v>
      </c>
      <c r="O463" s="16">
        <f>(I463-F463)*3.72</f>
        <v>1170490488.3900001</v>
      </c>
      <c r="P463" s="16">
        <f>(G463-D463)*5.89</f>
        <v>620173966.92374992</v>
      </c>
      <c r="Q463" s="16">
        <f>(H463-F463)*1</f>
        <v>44829779.4375</v>
      </c>
      <c r="R463" s="17">
        <f>MEDIAN(O463:Q463)</f>
        <v>620173966.92374992</v>
      </c>
      <c r="S463" s="16">
        <f>(K463-E463)*1.23</f>
        <v>246476069.3475</v>
      </c>
      <c r="T463" s="16">
        <f>(L463-F463)*12.4</f>
        <v>1879261295.1000001</v>
      </c>
      <c r="U463" s="16">
        <f>(J463-D463)*1</f>
        <v>250464479.125</v>
      </c>
      <c r="V463" s="42">
        <f>MEDIAN(S463:U463)</f>
        <v>250464479.125</v>
      </c>
      <c r="W463" s="16">
        <f>LOG(R463,2)</f>
        <v>29.208097726232481</v>
      </c>
      <c r="X463" s="16">
        <f>LOG(V463,2)</f>
        <v>27.900030774000911</v>
      </c>
      <c r="Y463" s="3">
        <f>V463/R463</f>
        <v>0.40386164605937819</v>
      </c>
      <c r="Z463" s="3">
        <f>LOG(Y463,2)</f>
        <v>-1.3080669522315698</v>
      </c>
      <c r="AA463" s="3">
        <f>TTEST(O463:Q463,S463:U463,2,1)</f>
        <v>0.80182246971320337</v>
      </c>
      <c r="AB463" s="3">
        <f>-LOG(AA463)</f>
        <v>9.592177754955232E-2</v>
      </c>
      <c r="AC463" s="16" t="s">
        <v>86</v>
      </c>
      <c r="AD463" s="16" t="s">
        <v>165</v>
      </c>
      <c r="AE463" s="16" t="s">
        <v>51</v>
      </c>
      <c r="AF463" s="16" t="s">
        <v>285</v>
      </c>
      <c r="AG463" s="15" t="s">
        <v>62</v>
      </c>
    </row>
    <row r="464" spans="1:33" x14ac:dyDescent="0.5">
      <c r="A464" s="16" t="s">
        <v>1993</v>
      </c>
      <c r="B464" s="16" t="s">
        <v>1994</v>
      </c>
      <c r="C464" s="16" t="s">
        <v>1995</v>
      </c>
      <c r="D464" s="16">
        <v>249739968.71875</v>
      </c>
      <c r="E464" s="16">
        <v>108842878.53125</v>
      </c>
      <c r="F464" s="16">
        <v>140145818.125</v>
      </c>
      <c r="G464" s="16">
        <v>341032061.125</v>
      </c>
      <c r="H464" s="16">
        <v>408211397.5</v>
      </c>
      <c r="I464" s="16">
        <v>513449144.828125</v>
      </c>
      <c r="J464" s="16">
        <v>634657906.625</v>
      </c>
      <c r="K464" s="16">
        <v>436017064.75</v>
      </c>
      <c r="L464" s="16">
        <v>293677309.375</v>
      </c>
      <c r="M464" s="16">
        <v>531</v>
      </c>
      <c r="N464" s="16">
        <v>57.9</v>
      </c>
      <c r="O464" s="16">
        <f>(I464-F464)*3.72</f>
        <v>1388688375.3356252</v>
      </c>
      <c r="P464" s="16">
        <f>(G464-D464)*5.89</f>
        <v>537710424.27281249</v>
      </c>
      <c r="Q464" s="16">
        <f>(H464-F464)*1</f>
        <v>268065579.375</v>
      </c>
      <c r="R464" s="17">
        <f>MEDIAN(O464:Q464)</f>
        <v>537710424.27281249</v>
      </c>
      <c r="S464" s="16">
        <f>(K464-E464)*1.23</f>
        <v>402424249.04906249</v>
      </c>
      <c r="T464" s="16">
        <f>(L464-F464)*12.4</f>
        <v>1903790491.5</v>
      </c>
      <c r="U464" s="16">
        <f>(J464-D464)*1</f>
        <v>384917937.90625</v>
      </c>
      <c r="V464" s="42">
        <f>MEDIAN(S464:U464)</f>
        <v>402424249.04906249</v>
      </c>
      <c r="W464" s="16">
        <f>LOG(R464,2)</f>
        <v>29.00225419965577</v>
      </c>
      <c r="X464" s="16">
        <f>LOG(V464,2)</f>
        <v>28.584141999950052</v>
      </c>
      <c r="Y464" s="3">
        <f>V464/R464</f>
        <v>0.74840328712855442</v>
      </c>
      <c r="Z464" s="3">
        <f>LOG(Y464,2)</f>
        <v>-0.41811219970571284</v>
      </c>
      <c r="AA464" s="3">
        <f>TTEST(O464:Q464,S464:U464,2,1)</f>
        <v>0.83021884865973705</v>
      </c>
      <c r="AB464" s="3">
        <f>-LOG(AA464)</f>
        <v>8.0807410952691505E-2</v>
      </c>
      <c r="AC464" s="16" t="s">
        <v>649</v>
      </c>
      <c r="AD464" s="16" t="s">
        <v>1996</v>
      </c>
      <c r="AE464" s="16" t="s">
        <v>73</v>
      </c>
      <c r="AF464" s="16" t="s">
        <v>892</v>
      </c>
      <c r="AG464" s="15" t="s">
        <v>62</v>
      </c>
    </row>
    <row r="465" spans="1:33" x14ac:dyDescent="0.5">
      <c r="A465" s="16" t="s">
        <v>862</v>
      </c>
      <c r="B465" s="16" t="s">
        <v>863</v>
      </c>
      <c r="C465" s="16" t="s">
        <v>864</v>
      </c>
      <c r="D465" s="16">
        <v>302331609.75</v>
      </c>
      <c r="E465" s="16">
        <v>104092118.375</v>
      </c>
      <c r="F465" s="16">
        <v>194107256.625</v>
      </c>
      <c r="G465" s="16">
        <v>245021982.125</v>
      </c>
      <c r="H465" s="16">
        <v>306463908.5</v>
      </c>
      <c r="I465" s="16">
        <v>656981333.9375</v>
      </c>
      <c r="J465" s="16">
        <v>525788447.875</v>
      </c>
      <c r="K465" s="16">
        <v>596905679.21875</v>
      </c>
      <c r="L465" s="16">
        <v>308039747.75</v>
      </c>
      <c r="M465" s="16">
        <v>434</v>
      </c>
      <c r="N465" s="16">
        <v>47.1</v>
      </c>
      <c r="O465" s="16">
        <f>(I465-F465)*3.72</f>
        <v>1721891567.6025002</v>
      </c>
      <c r="P465" s="16">
        <f>(G465-D465)*5.89</f>
        <v>-337553706.71125001</v>
      </c>
      <c r="Q465" s="16">
        <f>(H465-F465)*1</f>
        <v>112356651.875</v>
      </c>
      <c r="R465" s="17">
        <f>MEDIAN(O465:Q465)</f>
        <v>112356651.875</v>
      </c>
      <c r="S465" s="16">
        <f>(K465-E465)*1.23</f>
        <v>606160679.83781254</v>
      </c>
      <c r="T465" s="16">
        <f>(L465-F465)*12.4</f>
        <v>1412762889.95</v>
      </c>
      <c r="U465" s="16">
        <f>(J465-D465)*1</f>
        <v>223456838.125</v>
      </c>
      <c r="V465" s="42">
        <f>MEDIAN(S465:U465)</f>
        <v>606160679.83781254</v>
      </c>
      <c r="W465" s="16">
        <f>LOG(R465,2)</f>
        <v>26.743510298329614</v>
      </c>
      <c r="X465" s="16">
        <f>LOG(V465,2)</f>
        <v>29.175125030154124</v>
      </c>
      <c r="Y465" s="3">
        <f>V465/R465</f>
        <v>5.3949692316586981</v>
      </c>
      <c r="Z465" s="3">
        <f>LOG(Y465,2)</f>
        <v>2.4316147318245078</v>
      </c>
      <c r="AA465" s="3">
        <f>TTEST(O465:Q465,S465:U465,2,1)</f>
        <v>0.79288436989450106</v>
      </c>
      <c r="AB465" s="3">
        <f>-LOG(AA465)</f>
        <v>0.10079014329817421</v>
      </c>
      <c r="AC465" s="16" t="s">
        <v>649</v>
      </c>
      <c r="AD465" s="16" t="s">
        <v>395</v>
      </c>
      <c r="AE465" s="16" t="s">
        <v>60</v>
      </c>
      <c r="AF465" s="16" t="s">
        <v>865</v>
      </c>
      <c r="AG465" s="15" t="s">
        <v>62</v>
      </c>
    </row>
    <row r="466" spans="1:33" x14ac:dyDescent="0.5">
      <c r="A466" s="16" t="s">
        <v>1448</v>
      </c>
      <c r="B466" s="16" t="s">
        <v>1449</v>
      </c>
      <c r="C466" s="16" t="s">
        <v>1450</v>
      </c>
      <c r="D466" s="16">
        <v>222247745.8125</v>
      </c>
      <c r="E466" s="16">
        <v>184296368.15625</v>
      </c>
      <c r="F466" s="16">
        <v>120070556</v>
      </c>
      <c r="G466" s="16">
        <v>857557956.25</v>
      </c>
      <c r="H466" s="16">
        <v>609370873.8125</v>
      </c>
      <c r="I466" s="16">
        <v>532563970.25</v>
      </c>
      <c r="J466" s="16">
        <v>680943690.5</v>
      </c>
      <c r="K466" s="16">
        <v>487646579.8125</v>
      </c>
      <c r="L466" s="16">
        <v>324308796.25</v>
      </c>
      <c r="M466" s="16">
        <v>128</v>
      </c>
      <c r="N466" s="16">
        <v>14.7</v>
      </c>
      <c r="O466" s="16">
        <f>(I466-F466)*3.72</f>
        <v>1534475501.01</v>
      </c>
      <c r="P466" s="16">
        <f>(G466-D466)*5.89</f>
        <v>3741977139.4768748</v>
      </c>
      <c r="Q466" s="16">
        <f>(H466-F466)*1</f>
        <v>489300317.8125</v>
      </c>
      <c r="R466" s="17">
        <f>MEDIAN(O466:Q466)</f>
        <v>1534475501.01</v>
      </c>
      <c r="S466" s="16">
        <f>(K466-E466)*1.23</f>
        <v>373120760.33718747</v>
      </c>
      <c r="T466" s="16">
        <f>(L466-F466)*12.4</f>
        <v>2532554179.0999999</v>
      </c>
      <c r="U466" s="16">
        <f>(J466-D466)*1</f>
        <v>458695944.6875</v>
      </c>
      <c r="V466" s="42">
        <f>MEDIAN(S466:U466)</f>
        <v>458695944.6875</v>
      </c>
      <c r="W466" s="16">
        <f>LOG(R466,2)</f>
        <v>30.515098466324694</v>
      </c>
      <c r="X466" s="16">
        <f>LOG(V466,2)</f>
        <v>28.772962911766005</v>
      </c>
      <c r="Y466" s="3">
        <f>V466/R466</f>
        <v>0.29892686092777881</v>
      </c>
      <c r="Z466" s="3">
        <f>LOG(Y466,2)</f>
        <v>-1.742135554558687</v>
      </c>
      <c r="AA466" s="3">
        <f>TTEST(O466:Q466,S466:U466,2,1)</f>
        <v>0.17327090327610439</v>
      </c>
      <c r="AB466" s="3">
        <f>-LOG(AA466)</f>
        <v>0.76127436058425701</v>
      </c>
      <c r="AC466" s="16" t="s">
        <v>92</v>
      </c>
      <c r="AD466" s="16" t="s">
        <v>1451</v>
      </c>
      <c r="AE466" s="16" t="s">
        <v>51</v>
      </c>
      <c r="AF466" s="16" t="s">
        <v>1452</v>
      </c>
      <c r="AG466" s="15" t="s">
        <v>158</v>
      </c>
    </row>
    <row r="467" spans="1:33" x14ac:dyDescent="0.5">
      <c r="A467" s="16" t="s">
        <v>1453</v>
      </c>
      <c r="B467" s="16" t="s">
        <v>1454</v>
      </c>
      <c r="C467" s="16" t="s">
        <v>1455</v>
      </c>
      <c r="D467" s="16">
        <v>222247745.8125</v>
      </c>
      <c r="E467" s="16">
        <v>184296368.15625</v>
      </c>
      <c r="F467" s="16">
        <v>120070556</v>
      </c>
      <c r="G467" s="16">
        <v>857557956.25</v>
      </c>
      <c r="H467" s="16">
        <v>609370873.8125</v>
      </c>
      <c r="I467" s="16">
        <v>532563970.25</v>
      </c>
      <c r="J467" s="16">
        <v>680943690.5</v>
      </c>
      <c r="K467" s="16">
        <v>487646579.8125</v>
      </c>
      <c r="L467" s="16">
        <v>324308796.25</v>
      </c>
      <c r="M467" s="16">
        <v>229</v>
      </c>
      <c r="N467" s="16">
        <v>25.7</v>
      </c>
      <c r="O467" s="16">
        <f>(I467-F467)*3.72</f>
        <v>1534475501.01</v>
      </c>
      <c r="P467" s="16">
        <f>(G467-D467)*5.89</f>
        <v>3741977139.4768748</v>
      </c>
      <c r="Q467" s="16">
        <f>(H467-F467)*1</f>
        <v>489300317.8125</v>
      </c>
      <c r="R467" s="17">
        <f>MEDIAN(O467:Q467)</f>
        <v>1534475501.01</v>
      </c>
      <c r="S467" s="16">
        <f>(K467-E467)*1.23</f>
        <v>373120760.33718747</v>
      </c>
      <c r="T467" s="16">
        <f>(L467-F467)*12.4</f>
        <v>2532554179.0999999</v>
      </c>
      <c r="U467" s="16">
        <f>(J467-D467)*1</f>
        <v>458695944.6875</v>
      </c>
      <c r="V467" s="42">
        <f>MEDIAN(S467:U467)</f>
        <v>458695944.6875</v>
      </c>
      <c r="W467" s="16">
        <f>LOG(R467,2)</f>
        <v>30.515098466324694</v>
      </c>
      <c r="X467" s="16">
        <f>LOG(V467,2)</f>
        <v>28.772962911766005</v>
      </c>
      <c r="Y467" s="3">
        <f>V467/R467</f>
        <v>0.29892686092777881</v>
      </c>
      <c r="Z467" s="3">
        <f>LOG(Y467,2)</f>
        <v>-1.742135554558687</v>
      </c>
      <c r="AA467" s="3">
        <f>TTEST(O467:Q467,S467:U467,2,1)</f>
        <v>0.17327090327610439</v>
      </c>
      <c r="AB467" s="3">
        <f>-LOG(AA467)</f>
        <v>0.76127436058425701</v>
      </c>
      <c r="AC467" s="16" t="s">
        <v>1456</v>
      </c>
      <c r="AD467" s="16" t="s">
        <v>1457</v>
      </c>
      <c r="AE467" s="16" t="s">
        <v>51</v>
      </c>
      <c r="AF467" s="16" t="s">
        <v>1458</v>
      </c>
      <c r="AG467" s="15" t="s">
        <v>158</v>
      </c>
    </row>
    <row r="468" spans="1:33" x14ac:dyDescent="0.5">
      <c r="A468" s="16" t="s">
        <v>1459</v>
      </c>
      <c r="B468" s="16" t="s">
        <v>1460</v>
      </c>
      <c r="C468" s="16" t="s">
        <v>1461</v>
      </c>
      <c r="D468" s="16">
        <v>222247745.8125</v>
      </c>
      <c r="E468" s="16">
        <v>184296368.15625</v>
      </c>
      <c r="F468" s="16">
        <v>120070556</v>
      </c>
      <c r="G468" s="16">
        <v>857557956.25</v>
      </c>
      <c r="H468" s="16">
        <v>609370873.8125</v>
      </c>
      <c r="I468" s="16">
        <v>532563970.25</v>
      </c>
      <c r="J468" s="16">
        <v>680943690.5</v>
      </c>
      <c r="K468" s="16">
        <v>487646579.8125</v>
      </c>
      <c r="L468" s="16">
        <v>324308796.25</v>
      </c>
      <c r="M468" s="16">
        <v>685</v>
      </c>
      <c r="N468" s="16">
        <v>77</v>
      </c>
      <c r="O468" s="16">
        <f>(I468-F468)*3.72</f>
        <v>1534475501.01</v>
      </c>
      <c r="P468" s="16">
        <f>(G468-D468)*5.89</f>
        <v>3741977139.4768748</v>
      </c>
      <c r="Q468" s="16">
        <f>(H468-F468)*1</f>
        <v>489300317.8125</v>
      </c>
      <c r="R468" s="17">
        <f>MEDIAN(O468:Q468)</f>
        <v>1534475501.01</v>
      </c>
      <c r="S468" s="16">
        <f>(K468-E468)*1.23</f>
        <v>373120760.33718747</v>
      </c>
      <c r="T468" s="16">
        <f>(L468-F468)*12.4</f>
        <v>2532554179.0999999</v>
      </c>
      <c r="U468" s="16">
        <f>(J468-D468)*1</f>
        <v>458695944.6875</v>
      </c>
      <c r="V468" s="42">
        <f>MEDIAN(S468:U468)</f>
        <v>458695944.6875</v>
      </c>
      <c r="W468" s="16">
        <f>LOG(R468,2)</f>
        <v>30.515098466324694</v>
      </c>
      <c r="X468" s="16">
        <f>LOG(V468,2)</f>
        <v>28.772962911766005</v>
      </c>
      <c r="Y468" s="3">
        <f>V468/R468</f>
        <v>0.29892686092777881</v>
      </c>
      <c r="Z468" s="3">
        <f>LOG(Y468,2)</f>
        <v>-1.742135554558687</v>
      </c>
      <c r="AA468" s="3">
        <f>TTEST(O468:Q468,S468:U468,2,1)</f>
        <v>0.17327090327610439</v>
      </c>
      <c r="AB468" s="3">
        <f>-LOG(AA468)</f>
        <v>0.76127436058425701</v>
      </c>
      <c r="AC468" s="16" t="s">
        <v>92</v>
      </c>
      <c r="AD468" s="16" t="s">
        <v>1457</v>
      </c>
      <c r="AE468" s="16" t="s">
        <v>51</v>
      </c>
      <c r="AF468" s="16" t="s">
        <v>1462</v>
      </c>
      <c r="AG468" s="15" t="s">
        <v>158</v>
      </c>
    </row>
    <row r="469" spans="1:33" x14ac:dyDescent="0.5">
      <c r="A469" s="16" t="s">
        <v>1814</v>
      </c>
      <c r="B469" s="16" t="s">
        <v>1815</v>
      </c>
      <c r="C469" s="16" t="s">
        <v>1816</v>
      </c>
      <c r="D469" s="16">
        <v>186050711.5</v>
      </c>
      <c r="E469" s="16">
        <v>74633533.1875</v>
      </c>
      <c r="F469" s="16">
        <v>250017008.9375</v>
      </c>
      <c r="G469" s="16">
        <v>774508758.9375</v>
      </c>
      <c r="H469" s="16">
        <v>798882242.21875</v>
      </c>
      <c r="I469" s="16">
        <v>1485420233</v>
      </c>
      <c r="J469" s="16">
        <v>539712456.65625</v>
      </c>
      <c r="K469" s="16">
        <v>680958815.875</v>
      </c>
      <c r="L469" s="16">
        <v>326986459.5625</v>
      </c>
      <c r="M469" s="16">
        <v>381</v>
      </c>
      <c r="N469" s="16">
        <v>41.4</v>
      </c>
      <c r="O469" s="16">
        <f>(I469-F469)*3.72</f>
        <v>4595699993.5124998</v>
      </c>
      <c r="P469" s="16">
        <f>(G469-D469)*5.89</f>
        <v>3466017899.4068747</v>
      </c>
      <c r="Q469" s="16">
        <f>(H469-F469)*1</f>
        <v>548865233.28125</v>
      </c>
      <c r="R469" s="17">
        <f>MEDIAN(O469:Q469)</f>
        <v>3466017899.4068747</v>
      </c>
      <c r="S469" s="16">
        <f>(K469-E469)*1.23</f>
        <v>745780097.70562494</v>
      </c>
      <c r="T469" s="16">
        <f>(L469-F469)*12.4</f>
        <v>954421187.75</v>
      </c>
      <c r="U469" s="16">
        <f>(J469-D469)*1</f>
        <v>353661745.15625</v>
      </c>
      <c r="V469" s="42">
        <f>MEDIAN(S469:U469)</f>
        <v>745780097.70562494</v>
      </c>
      <c r="W469" s="16">
        <f>LOG(R469,2)</f>
        <v>31.690631958951414</v>
      </c>
      <c r="X469" s="16">
        <f>LOG(V469,2)</f>
        <v>29.474175056177575</v>
      </c>
      <c r="Y469" s="3">
        <f>V469/R469</f>
        <v>0.21516914203854723</v>
      </c>
      <c r="Z469" s="3">
        <f>LOG(Y469,2)</f>
        <v>-2.216456902773833</v>
      </c>
      <c r="AA469" s="3">
        <f>TTEST(O469:Q469,S469:U469,2,1)</f>
        <v>0.17721754995621997</v>
      </c>
      <c r="AB469" s="3">
        <f>-LOG(AA469)</f>
        <v>0.75149327188613813</v>
      </c>
      <c r="AC469" s="16" t="s">
        <v>1078</v>
      </c>
      <c r="AD469" s="16" t="s">
        <v>1344</v>
      </c>
      <c r="AE469" s="16" t="s">
        <v>51</v>
      </c>
      <c r="AF469" s="16" t="s">
        <v>1817</v>
      </c>
      <c r="AG469" s="15" t="s">
        <v>82</v>
      </c>
    </row>
    <row r="470" spans="1:33" x14ac:dyDescent="0.5">
      <c r="A470" s="16" t="s">
        <v>2208</v>
      </c>
      <c r="B470" s="16" t="s">
        <v>2209</v>
      </c>
      <c r="C470" s="16" t="s">
        <v>2210</v>
      </c>
      <c r="D470" s="16">
        <v>325212423.25</v>
      </c>
      <c r="E470" s="16">
        <v>389465199.75</v>
      </c>
      <c r="F470" s="16">
        <v>322312180.25</v>
      </c>
      <c r="G470" s="16">
        <v>1010093325.375</v>
      </c>
      <c r="H470" s="16">
        <v>625825895.5</v>
      </c>
      <c r="I470" s="16">
        <v>603854776.375</v>
      </c>
      <c r="J470" s="16">
        <v>459597119.8125</v>
      </c>
      <c r="K470" s="16">
        <v>359405982.25</v>
      </c>
      <c r="L470" s="16">
        <v>374098725.90625</v>
      </c>
      <c r="M470" s="16">
        <v>664</v>
      </c>
      <c r="N470" s="16">
        <v>74.099999999999994</v>
      </c>
      <c r="O470" s="16">
        <f>(I470-F470)*3.72</f>
        <v>1047338457.585</v>
      </c>
      <c r="P470" s="16">
        <f>(G470-D470)*5.89</f>
        <v>4033948513.5162497</v>
      </c>
      <c r="Q470" s="16">
        <f>(H470-F470)*1</f>
        <v>303513715.25</v>
      </c>
      <c r="R470" s="17">
        <f>MEDIAN(O470:Q470)</f>
        <v>1047338457.585</v>
      </c>
      <c r="S470" s="16">
        <f>(K470-E470)*1.23</f>
        <v>-36972837.524999999</v>
      </c>
      <c r="T470" s="16">
        <f>(L470-F470)*12.4</f>
        <v>642153166.13750005</v>
      </c>
      <c r="U470" s="16">
        <f>(J470-D470)*1</f>
        <v>134384696.5625</v>
      </c>
      <c r="V470" s="42">
        <f>MEDIAN(S470:U470)</f>
        <v>134384696.5625</v>
      </c>
      <c r="W470" s="16">
        <f>LOG(R470,2)</f>
        <v>29.9640805925042</v>
      </c>
      <c r="X470" s="16">
        <f>LOG(V470,2)</f>
        <v>27.001793615590199</v>
      </c>
      <c r="Y470" s="3">
        <f>V470/R470</f>
        <v>0.12831066747264325</v>
      </c>
      <c r="Z470" s="3">
        <f>LOG(Y470,2)</f>
        <v>-2.9622869769140032</v>
      </c>
      <c r="AA470" s="3">
        <f>TTEST(O470:Q470,S470:U470,2,1)</f>
        <v>0.24768784988168013</v>
      </c>
      <c r="AB470" s="3">
        <f>-LOG(AA470)</f>
        <v>0.60609529684073316</v>
      </c>
      <c r="AC470" s="16" t="s">
        <v>2211</v>
      </c>
      <c r="AD470" s="16" t="s">
        <v>380</v>
      </c>
      <c r="AE470" s="16" t="s">
        <v>51</v>
      </c>
      <c r="AF470" s="16" t="s">
        <v>2212</v>
      </c>
      <c r="AG470" s="15" t="s">
        <v>45</v>
      </c>
    </row>
    <row r="471" spans="1:33" x14ac:dyDescent="0.5">
      <c r="A471" s="16" t="s">
        <v>2921</v>
      </c>
      <c r="B471" s="16" t="s">
        <v>2922</v>
      </c>
      <c r="C471" s="16" t="s">
        <v>2923</v>
      </c>
      <c r="D471" s="16">
        <v>721950374.65625</v>
      </c>
      <c r="E471" s="16">
        <v>796364706.359375</v>
      </c>
      <c r="F471" s="16">
        <v>938009786.375</v>
      </c>
      <c r="G471" s="16">
        <v>805363132.0625</v>
      </c>
      <c r="H471" s="16">
        <v>647141641.75</v>
      </c>
      <c r="I471" s="16">
        <v>1124163486.75</v>
      </c>
      <c r="J471" s="16">
        <v>686854101.984375</v>
      </c>
      <c r="K471" s="16">
        <v>729793510</v>
      </c>
      <c r="L471" s="16">
        <v>378444737.28125</v>
      </c>
      <c r="M471" s="16">
        <v>1063</v>
      </c>
      <c r="N471" s="16">
        <v>121.6</v>
      </c>
      <c r="O471" s="16">
        <f>(I471-F471)*3.72</f>
        <v>692491765.39499998</v>
      </c>
      <c r="P471" s="16">
        <f>(G471-D471)*5.89</f>
        <v>491301141.12281245</v>
      </c>
      <c r="Q471" s="16">
        <f>(H471-F471)*1</f>
        <v>-290868144.625</v>
      </c>
      <c r="R471" s="17">
        <f>MEDIAN(O471:Q471)</f>
        <v>491301141.12281245</v>
      </c>
      <c r="S471" s="16">
        <f>(K471-E471)*1.23</f>
        <v>-81882571.522031248</v>
      </c>
      <c r="T471" s="16">
        <f>(L471-F471)*12.4</f>
        <v>-6938606608.7624998</v>
      </c>
      <c r="U471" s="16">
        <f>(J471-D471)*1</f>
        <v>-35096272.671875</v>
      </c>
      <c r="V471" s="42">
        <f>25000</f>
        <v>25000</v>
      </c>
      <c r="W471" s="16">
        <f>LOG(R471,2)</f>
        <v>28.872032349073869</v>
      </c>
      <c r="X471" s="16">
        <f>LOG(V471,2)</f>
        <v>14.609640474436812</v>
      </c>
      <c r="Y471" s="3">
        <f>V471/R471</f>
        <v>5.0885287876322381E-5</v>
      </c>
      <c r="Z471" s="3">
        <f>LOG(Y471,2)</f>
        <v>-14.262391874637055</v>
      </c>
      <c r="AA471" s="3">
        <f>TTEST(O471:Q471,S471:U471,2,1)</f>
        <v>0.38603841393255445</v>
      </c>
      <c r="AB471" s="3">
        <f>-LOG(AA471)</f>
        <v>0.41336947737781848</v>
      </c>
      <c r="AC471" s="16" t="s">
        <v>334</v>
      </c>
      <c r="AD471" s="16" t="s">
        <v>395</v>
      </c>
      <c r="AE471" s="16" t="s">
        <v>766</v>
      </c>
      <c r="AF471" s="16" t="s">
        <v>2924</v>
      </c>
      <c r="AG471" s="15" t="s">
        <v>281</v>
      </c>
    </row>
    <row r="472" spans="1:33" x14ac:dyDescent="0.5">
      <c r="A472" s="16" t="s">
        <v>1835</v>
      </c>
      <c r="B472" s="16" t="s">
        <v>1836</v>
      </c>
      <c r="C472" s="16" t="s">
        <v>1837</v>
      </c>
      <c r="D472" s="16">
        <v>369236099</v>
      </c>
      <c r="E472" s="16">
        <v>356911563.5</v>
      </c>
      <c r="F472" s="16">
        <v>346125108.5</v>
      </c>
      <c r="G472" s="16">
        <v>838694444.1875</v>
      </c>
      <c r="H472" s="16">
        <v>517231944.5</v>
      </c>
      <c r="I472" s="16">
        <v>400276776.125</v>
      </c>
      <c r="J472" s="16">
        <v>522548392.90625</v>
      </c>
      <c r="K472" s="16">
        <v>375690749.34375</v>
      </c>
      <c r="L472" s="16">
        <v>397799359.25</v>
      </c>
      <c r="M472" s="16">
        <v>294</v>
      </c>
      <c r="N472" s="16">
        <v>32.6</v>
      </c>
      <c r="O472" s="16">
        <f>(I472-F472)*3.72</f>
        <v>201444203.565</v>
      </c>
      <c r="P472" s="16">
        <f>(G472-D472)*5.89</f>
        <v>2765109653.1543751</v>
      </c>
      <c r="Q472" s="16">
        <f>(H472-F472)*1</f>
        <v>171106836</v>
      </c>
      <c r="R472" s="17">
        <f>MEDIAN(O472:Q472)</f>
        <v>201444203.565</v>
      </c>
      <c r="S472" s="16">
        <f>(K472-E472)*1.23</f>
        <v>23098398.587812498</v>
      </c>
      <c r="T472" s="16">
        <f>(L472-F472)*12.4</f>
        <v>640760709.30000007</v>
      </c>
      <c r="U472" s="16">
        <f>(J472-D472)*1</f>
        <v>153312293.90625</v>
      </c>
      <c r="V472" s="42">
        <f>MEDIAN(S472:U472)</f>
        <v>153312293.90625</v>
      </c>
      <c r="W472" s="16">
        <f>LOG(R472,2)</f>
        <v>27.585805052506281</v>
      </c>
      <c r="X472" s="16">
        <f>LOG(V472,2)</f>
        <v>27.191898148505466</v>
      </c>
      <c r="Y472" s="3">
        <f>V472/R472</f>
        <v>0.76106579982471789</v>
      </c>
      <c r="Z472" s="3">
        <f>LOG(Y472,2)</f>
        <v>-0.39390690400081568</v>
      </c>
      <c r="AA472" s="3">
        <f>TTEST(O472:Q472,S472:U472,2,1)</f>
        <v>0.371575884330411</v>
      </c>
      <c r="AB472" s="3">
        <f>-LOG(AA472)</f>
        <v>0.42995247993697167</v>
      </c>
      <c r="AC472" s="16" t="s">
        <v>1838</v>
      </c>
      <c r="AD472" s="16" t="s">
        <v>380</v>
      </c>
      <c r="AE472" s="16" t="s">
        <v>1839</v>
      </c>
      <c r="AF472" s="16" t="s">
        <v>1840</v>
      </c>
      <c r="AG472" s="15" t="s">
        <v>45</v>
      </c>
    </row>
    <row r="473" spans="1:33" x14ac:dyDescent="0.5">
      <c r="A473" s="16" t="s">
        <v>1691</v>
      </c>
      <c r="B473" s="16" t="s">
        <v>1692</v>
      </c>
      <c r="C473" s="16" t="s">
        <v>1693</v>
      </c>
      <c r="D473" s="16">
        <v>297456133.625</v>
      </c>
      <c r="E473" s="16">
        <v>214956938.25</v>
      </c>
      <c r="F473" s="16">
        <v>192168700.25</v>
      </c>
      <c r="G473" s="16">
        <v>651252285.3125</v>
      </c>
      <c r="H473" s="16">
        <v>786907001.9375</v>
      </c>
      <c r="I473" s="16">
        <v>983829079.25</v>
      </c>
      <c r="J473" s="16">
        <v>714863909.8125</v>
      </c>
      <c r="K473" s="16">
        <v>628263412</v>
      </c>
      <c r="L473" s="16">
        <v>449499762.375</v>
      </c>
      <c r="M473" s="16">
        <v>449</v>
      </c>
      <c r="N473" s="16">
        <v>49.9</v>
      </c>
      <c r="O473" s="16">
        <f>(I473-F473)*3.72</f>
        <v>2944976609.8800001</v>
      </c>
      <c r="P473" s="16">
        <f>(G473-D473)*5.89</f>
        <v>2083859333.4393749</v>
      </c>
      <c r="Q473" s="16">
        <f>(H473-F473)*1</f>
        <v>594738301.6875</v>
      </c>
      <c r="R473" s="17">
        <f>MEDIAN(O473:Q473)</f>
        <v>2083859333.4393749</v>
      </c>
      <c r="S473" s="16">
        <f>(K473-E473)*1.23</f>
        <v>508366962.71249998</v>
      </c>
      <c r="T473" s="16">
        <f>(L473-F473)*12.4</f>
        <v>3190905170.3499999</v>
      </c>
      <c r="U473" s="16">
        <f>(J473-D473)*1</f>
        <v>417407776.1875</v>
      </c>
      <c r="V473" s="42">
        <f>MEDIAN(S473:U473)</f>
        <v>508366962.71249998</v>
      </c>
      <c r="W473" s="16">
        <f>LOG(R473,2)</f>
        <v>30.956610748781781</v>
      </c>
      <c r="X473" s="16">
        <f>LOG(V473,2)</f>
        <v>28.921295035941501</v>
      </c>
      <c r="Y473" s="3">
        <f>V473/R473</f>
        <v>0.24395454844519127</v>
      </c>
      <c r="Z473" s="3">
        <f>LOG(Y473,2)</f>
        <v>-2.0353157128402799</v>
      </c>
      <c r="AA473" s="3">
        <f>TTEST(O473:Q473,S473:U473,2,1)</f>
        <v>0.67563420595501322</v>
      </c>
      <c r="AB473" s="3">
        <f>-LOG(AA473)</f>
        <v>0.17028837111782341</v>
      </c>
      <c r="AC473" s="16" t="s">
        <v>252</v>
      </c>
      <c r="AD473" s="16" t="s">
        <v>600</v>
      </c>
      <c r="AE473" s="16" t="s">
        <v>80</v>
      </c>
      <c r="AF473" s="16" t="s">
        <v>1694</v>
      </c>
      <c r="AG473" s="15" t="s">
        <v>485</v>
      </c>
    </row>
    <row r="474" spans="1:33" x14ac:dyDescent="0.5">
      <c r="A474" s="16" t="s">
        <v>1394</v>
      </c>
      <c r="B474" s="16" t="s">
        <v>1395</v>
      </c>
      <c r="C474" s="16" t="s">
        <v>1396</v>
      </c>
      <c r="D474" s="16">
        <v>244939616.5</v>
      </c>
      <c r="E474" s="16">
        <v>189040072.625</v>
      </c>
      <c r="F474" s="16">
        <v>168626829.3125</v>
      </c>
      <c r="G474" s="16">
        <v>924927275.75</v>
      </c>
      <c r="H474" s="16">
        <v>545684620.5625</v>
      </c>
      <c r="I474" s="16">
        <v>410635518.875</v>
      </c>
      <c r="J474" s="16">
        <v>737977074.375</v>
      </c>
      <c r="K474" s="16">
        <v>395905092.75</v>
      </c>
      <c r="L474" s="16">
        <v>451888916.8125</v>
      </c>
      <c r="M474" s="16">
        <v>730</v>
      </c>
      <c r="N474" s="16">
        <v>77.5</v>
      </c>
      <c r="O474" s="16">
        <f>(I474-F474)*3.72</f>
        <v>900272325.17250001</v>
      </c>
      <c r="P474" s="16">
        <f>(G474-D474)*5.89</f>
        <v>4005127312.9824996</v>
      </c>
      <c r="Q474" s="16">
        <f>(H474-F474)*1</f>
        <v>377057791.25</v>
      </c>
      <c r="R474" s="17">
        <f>MEDIAN(O474:Q474)</f>
        <v>900272325.17250001</v>
      </c>
      <c r="S474" s="16">
        <f>(K474-E474)*1.23</f>
        <v>254443974.75375</v>
      </c>
      <c r="T474" s="16">
        <f>(L474-F474)*12.4</f>
        <v>3512449885</v>
      </c>
      <c r="U474" s="16">
        <f>(J474-D474)*1</f>
        <v>493037457.875</v>
      </c>
      <c r="V474" s="42">
        <f>MEDIAN(S474:U474)</f>
        <v>493037457.875</v>
      </c>
      <c r="W474" s="16">
        <f>LOG(R474,2)</f>
        <v>29.745786230261238</v>
      </c>
      <c r="X474" s="16">
        <f>LOG(V474,2)</f>
        <v>28.877122016731764</v>
      </c>
      <c r="Y474" s="3">
        <f>V474/R474</f>
        <v>0.54765368665590131</v>
      </c>
      <c r="Z474" s="3">
        <f>LOG(Y474,2)</f>
        <v>-0.86866421352947343</v>
      </c>
      <c r="AA474" s="3">
        <f>TTEST(O474:Q474,S474:U474,2,1)</f>
        <v>0.28052282133864537</v>
      </c>
      <c r="AB474" s="3">
        <f>-LOG(AA474)</f>
        <v>0.55203180186492917</v>
      </c>
      <c r="AC474" s="16" t="s">
        <v>1397</v>
      </c>
      <c r="AD474" s="16" t="s">
        <v>311</v>
      </c>
      <c r="AE474" s="16" t="s">
        <v>60</v>
      </c>
      <c r="AF474" s="16" t="s">
        <v>1398</v>
      </c>
      <c r="AG474" s="15" t="s">
        <v>45</v>
      </c>
    </row>
    <row r="475" spans="1:33" x14ac:dyDescent="0.5">
      <c r="A475" s="16" t="s">
        <v>2991</v>
      </c>
      <c r="B475" s="16" t="s">
        <v>2992</v>
      </c>
      <c r="C475" s="16" t="s">
        <v>2993</v>
      </c>
      <c r="D475" s="16">
        <v>894697844.5625</v>
      </c>
      <c r="E475" s="16">
        <v>325376841.96875</v>
      </c>
      <c r="F475" s="16">
        <v>737373373.15625</v>
      </c>
      <c r="G475" s="16">
        <v>560998886.75</v>
      </c>
      <c r="H475" s="16">
        <v>534809321.90625</v>
      </c>
      <c r="I475" s="16">
        <v>1043728288.75</v>
      </c>
      <c r="J475" s="16">
        <v>1071844121.5</v>
      </c>
      <c r="K475" s="16">
        <v>877356917.875</v>
      </c>
      <c r="L475" s="16">
        <v>453720925.9375</v>
      </c>
      <c r="M475" s="16">
        <v>611</v>
      </c>
      <c r="N475" s="16">
        <v>69.099999999999994</v>
      </c>
      <c r="O475" s="16">
        <f>(I475-F475)*3.72</f>
        <v>1139640286.00875</v>
      </c>
      <c r="P475" s="16">
        <f>(G475-D475)*5.89</f>
        <v>-1965486861.515625</v>
      </c>
      <c r="Q475" s="16">
        <f>(H475-F475)*1</f>
        <v>-202564051.25</v>
      </c>
      <c r="R475" s="17">
        <v>80000</v>
      </c>
      <c r="S475" s="16">
        <f>(K475-E475)*1.23</f>
        <v>678935493.36468744</v>
      </c>
      <c r="T475" s="16">
        <f>(L475-F475)*12.4</f>
        <v>-3517290345.5125003</v>
      </c>
      <c r="U475" s="16">
        <f>(J475-D475)*1</f>
        <v>177146276.9375</v>
      </c>
      <c r="V475" s="42">
        <f>MEDIAN(S475:U475)</f>
        <v>177146276.9375</v>
      </c>
      <c r="W475" s="16">
        <f>LOG(R475,2)</f>
        <v>16.287712379549451</v>
      </c>
      <c r="X475" s="16">
        <f>LOG(V475,2)</f>
        <v>27.400365903921493</v>
      </c>
      <c r="Y475" s="3">
        <f>V475/R475</f>
        <v>2214.3284617187501</v>
      </c>
      <c r="Z475" s="3">
        <f>LOG(Y475,2)</f>
        <v>11.112653524372041</v>
      </c>
      <c r="AA475" s="3">
        <f>TTEST(O475:Q475,S475:U475,2,1)</f>
        <v>0.43302785421232648</v>
      </c>
      <c r="AB475" s="3">
        <f>-LOG(AA475)</f>
        <v>0.36348416706086195</v>
      </c>
      <c r="AC475" s="16" t="s">
        <v>58</v>
      </c>
      <c r="AD475" s="16" t="s">
        <v>93</v>
      </c>
      <c r="AE475" s="16" t="s">
        <v>804</v>
      </c>
      <c r="AF475" s="16" t="s">
        <v>2994</v>
      </c>
      <c r="AG475" s="15" t="s">
        <v>62</v>
      </c>
    </row>
    <row r="476" spans="1:33" x14ac:dyDescent="0.5">
      <c r="A476" s="16" t="s">
        <v>261</v>
      </c>
      <c r="B476" s="16" t="s">
        <v>262</v>
      </c>
      <c r="C476" s="16" t="s">
        <v>263</v>
      </c>
      <c r="D476" s="16">
        <v>339130498.5625</v>
      </c>
      <c r="E476" s="16">
        <v>200712738.5</v>
      </c>
      <c r="F476" s="16">
        <v>348769625</v>
      </c>
      <c r="G476" s="16">
        <v>626437599.625</v>
      </c>
      <c r="H476" s="16">
        <v>560668994.84375</v>
      </c>
      <c r="I476" s="16">
        <v>1067564584.5</v>
      </c>
      <c r="J476" s="16">
        <v>1038353317.5</v>
      </c>
      <c r="K476" s="16">
        <v>737825119.75</v>
      </c>
      <c r="L476" s="16">
        <v>535387989.6875</v>
      </c>
      <c r="M476" s="16">
        <v>641</v>
      </c>
      <c r="N476" s="16">
        <v>70</v>
      </c>
      <c r="O476" s="16">
        <f>(I476-F476)*3.72</f>
        <v>2673917249.3400002</v>
      </c>
      <c r="P476" s="16">
        <f>(G476-D476)*5.89</f>
        <v>1692238825.2581248</v>
      </c>
      <c r="Q476" s="16">
        <f>(H476-F476)*1</f>
        <v>211899369.84375</v>
      </c>
      <c r="R476" s="17">
        <f>MEDIAN(O476:Q476)</f>
        <v>1692238825.2581248</v>
      </c>
      <c r="S476" s="16">
        <f>(K476-E476)*1.23</f>
        <v>660648228.9375</v>
      </c>
      <c r="T476" s="16">
        <f>(L476-F476)*12.4</f>
        <v>2314067722.125</v>
      </c>
      <c r="U476" s="16">
        <f>(J476-D476)*1</f>
        <v>699222818.9375</v>
      </c>
      <c r="V476" s="42">
        <f>MEDIAN(S476:U476)</f>
        <v>699222818.9375</v>
      </c>
      <c r="W476" s="16">
        <f>LOG(R476,2)</f>
        <v>30.656286044016891</v>
      </c>
      <c r="X476" s="16">
        <f>LOG(V476,2)</f>
        <v>29.381177026647343</v>
      </c>
      <c r="Y476" s="3">
        <f>V476/R476</f>
        <v>0.41319393486368239</v>
      </c>
      <c r="Z476" s="3">
        <f>LOG(Y476,2)</f>
        <v>-1.2751090173695487</v>
      </c>
      <c r="AA476" s="3">
        <f>TTEST(O476:Q476,S476:U476,2,1)</f>
        <v>0.75864224969160787</v>
      </c>
      <c r="AB476" s="3">
        <f>-LOG(AA476)</f>
        <v>0.11996297458210194</v>
      </c>
      <c r="AC476" s="16" t="s">
        <v>264</v>
      </c>
      <c r="AD476" s="16" t="s">
        <v>265</v>
      </c>
      <c r="AE476" s="16" t="s">
        <v>145</v>
      </c>
      <c r="AF476" s="16" t="s">
        <v>266</v>
      </c>
      <c r="AG476" s="15" t="s">
        <v>158</v>
      </c>
    </row>
    <row r="477" spans="1:33" x14ac:dyDescent="0.5">
      <c r="A477" s="16" t="s">
        <v>231</v>
      </c>
      <c r="B477" s="16" t="s">
        <v>232</v>
      </c>
      <c r="C477" s="16" t="s">
        <v>233</v>
      </c>
      <c r="D477" s="16">
        <v>609222947.5</v>
      </c>
      <c r="E477" s="16">
        <v>451424816.5</v>
      </c>
      <c r="F477" s="16">
        <v>635006546.0625</v>
      </c>
      <c r="G477" s="16">
        <v>705607974.25</v>
      </c>
      <c r="H477" s="16">
        <v>769686118.9375</v>
      </c>
      <c r="I477" s="16">
        <v>1532463808</v>
      </c>
      <c r="J477" s="16">
        <v>1058855124.0625</v>
      </c>
      <c r="K477" s="16">
        <v>1319235882.5</v>
      </c>
      <c r="L477" s="16">
        <v>549043027</v>
      </c>
      <c r="M477" s="16">
        <v>339</v>
      </c>
      <c r="N477" s="16">
        <v>38.6</v>
      </c>
      <c r="O477" s="16">
        <f>(I477-F477)*3.72</f>
        <v>3338541014.4075003</v>
      </c>
      <c r="P477" s="16">
        <f>(G477-D477)*5.89</f>
        <v>567707807.5575</v>
      </c>
      <c r="Q477" s="16">
        <f>(H477-F477)*1</f>
        <v>134679572.875</v>
      </c>
      <c r="R477" s="17">
        <f>MEDIAN(O477:Q477)</f>
        <v>567707807.5575</v>
      </c>
      <c r="S477" s="16">
        <f>(K477-E477)*1.23</f>
        <v>1067407611.1799999</v>
      </c>
      <c r="T477" s="16">
        <f>(L477-F477)*12.4</f>
        <v>-1065947636.375</v>
      </c>
      <c r="U477" s="16">
        <f>(J477-D477)*1</f>
        <v>449632176.5625</v>
      </c>
      <c r="V477" s="42">
        <f>MEDIAN(S477:U477)</f>
        <v>449632176.5625</v>
      </c>
      <c r="W477" s="16">
        <f>LOG(R477,2)</f>
        <v>29.080573341907797</v>
      </c>
      <c r="X477" s="16">
        <f>LOG(V477,2)</f>
        <v>28.744170040445383</v>
      </c>
      <c r="Y477" s="3">
        <f>V477/R477</f>
        <v>0.79201337479749079</v>
      </c>
      <c r="Z477" s="3">
        <f>LOG(Y477,2)</f>
        <v>-0.33640330146241759</v>
      </c>
      <c r="AA477" s="3">
        <f>TTEST(O477:Q477,S477:U477,2,1)</f>
        <v>0.26381833163926172</v>
      </c>
      <c r="AB477" s="3">
        <f>-LOG(AA477)</f>
        <v>0.57869503042282511</v>
      </c>
      <c r="AC477" s="16" t="s">
        <v>205</v>
      </c>
      <c r="AD477" s="16" t="s">
        <v>234</v>
      </c>
      <c r="AE477" s="16" t="s">
        <v>229</v>
      </c>
      <c r="AF477" s="16" t="s">
        <v>44</v>
      </c>
      <c r="AG477" s="15" t="s">
        <v>82</v>
      </c>
    </row>
    <row r="478" spans="1:33" x14ac:dyDescent="0.5">
      <c r="A478" s="16" t="s">
        <v>197</v>
      </c>
      <c r="B478" s="16" t="s">
        <v>198</v>
      </c>
      <c r="C478" s="16" t="s">
        <v>199</v>
      </c>
      <c r="D478" s="16">
        <v>550321886.125</v>
      </c>
      <c r="E478" s="16">
        <v>183633341.125</v>
      </c>
      <c r="F478" s="16">
        <v>259842383.125</v>
      </c>
      <c r="G478" s="16">
        <v>933018931</v>
      </c>
      <c r="H478" s="16">
        <v>772354809.5625</v>
      </c>
      <c r="I478" s="16">
        <v>1361526303.5</v>
      </c>
      <c r="J478" s="16">
        <v>1206904773.65625</v>
      </c>
      <c r="K478" s="16">
        <v>973053550.25</v>
      </c>
      <c r="L478" s="16">
        <v>575693437.9375</v>
      </c>
      <c r="M478" s="16">
        <v>462</v>
      </c>
      <c r="N478" s="16">
        <v>50.2</v>
      </c>
      <c r="O478" s="16">
        <f>(I478-F478)*3.72</f>
        <v>4098264183.7950001</v>
      </c>
      <c r="P478" s="16">
        <f>(G478-D478)*5.89</f>
        <v>2254085594.3137498</v>
      </c>
      <c r="Q478" s="16">
        <f>(H478-F478)*1</f>
        <v>512512426.4375</v>
      </c>
      <c r="R478" s="17">
        <f>MEDIAN(O478:Q478)</f>
        <v>2254085594.3137498</v>
      </c>
      <c r="S478" s="16">
        <f>(K478-E478)*1.23</f>
        <v>970986857.22375</v>
      </c>
      <c r="T478" s="16">
        <f>(L478-F478)*12.4</f>
        <v>3916553079.6750002</v>
      </c>
      <c r="U478" s="16">
        <f>(J478-D478)*1</f>
        <v>656582887.53125</v>
      </c>
      <c r="V478" s="42">
        <f>MEDIAN(S478:U478)</f>
        <v>970986857.22375</v>
      </c>
      <c r="W478" s="16">
        <f>LOG(R478,2)</f>
        <v>31.069895153945097</v>
      </c>
      <c r="X478" s="16">
        <f>LOG(V478,2)</f>
        <v>29.854876527301101</v>
      </c>
      <c r="Y478" s="3">
        <f>V478/R478</f>
        <v>0.43076751817819248</v>
      </c>
      <c r="Z478" s="3">
        <f>LOG(Y478,2)</f>
        <v>-1.2150186266439973</v>
      </c>
      <c r="AA478" s="3">
        <f>TTEST(O478:Q478,S478:U478,2,1)</f>
        <v>0.78487775910183299</v>
      </c>
      <c r="AB478" s="3">
        <f>-LOG(AA478)</f>
        <v>0.10519797724387346</v>
      </c>
      <c r="AC478" s="16" t="s">
        <v>92</v>
      </c>
      <c r="AD478" s="16" t="s">
        <v>200</v>
      </c>
      <c r="AE478" s="16" t="s">
        <v>60</v>
      </c>
      <c r="AF478" s="16" t="s">
        <v>201</v>
      </c>
      <c r="AG478" s="15" t="s">
        <v>62</v>
      </c>
    </row>
    <row r="479" spans="1:33" x14ac:dyDescent="0.5">
      <c r="A479" s="16" t="s">
        <v>224</v>
      </c>
      <c r="B479" s="16" t="s">
        <v>225</v>
      </c>
      <c r="C479" s="16" t="s">
        <v>226</v>
      </c>
      <c r="D479" s="16">
        <v>723715392.9375</v>
      </c>
      <c r="E479" s="16">
        <v>540255849.125</v>
      </c>
      <c r="F479" s="16">
        <v>765195525.5625</v>
      </c>
      <c r="G479" s="16">
        <v>827709283.75</v>
      </c>
      <c r="H479" s="16">
        <v>927665512.8125</v>
      </c>
      <c r="I479" s="16">
        <v>1826000933</v>
      </c>
      <c r="J479" s="16">
        <v>1279271200.0625</v>
      </c>
      <c r="K479" s="16">
        <v>1583551936</v>
      </c>
      <c r="L479" s="16">
        <v>637654732.5</v>
      </c>
      <c r="M479" s="16">
        <v>339</v>
      </c>
      <c r="N479" s="16">
        <v>38.6</v>
      </c>
      <c r="O479" s="16">
        <f>(I479-F479)*3.72</f>
        <v>3946196115.6675</v>
      </c>
      <c r="P479" s="16">
        <f>(G479-D479)*5.89</f>
        <v>612524016.885625</v>
      </c>
      <c r="Q479" s="16">
        <f>(H479-F479)*1</f>
        <v>162469987.25</v>
      </c>
      <c r="R479" s="17">
        <f>MEDIAN(O479:Q479)</f>
        <v>612524016.885625</v>
      </c>
      <c r="S479" s="16">
        <f>(K479-E479)*1.23</f>
        <v>1283254186.85625</v>
      </c>
      <c r="T479" s="16">
        <f>(L479-F479)*12.4</f>
        <v>-1581505833.9750001</v>
      </c>
      <c r="U479" s="16">
        <f>(J479-D479)*1</f>
        <v>555555807.125</v>
      </c>
      <c r="V479" s="42">
        <f>MEDIAN(S479:U479)</f>
        <v>555555807.125</v>
      </c>
      <c r="W479" s="16">
        <f>LOG(R479,2)</f>
        <v>29.190191171969197</v>
      </c>
      <c r="X479" s="16">
        <f>LOG(V479,2)</f>
        <v>29.049356600719548</v>
      </c>
      <c r="Y479" s="3">
        <f>V479/R479</f>
        <v>0.90699432480985875</v>
      </c>
      <c r="Z479" s="3">
        <f>LOG(Y479,2)</f>
        <v>-0.14083457124964863</v>
      </c>
      <c r="AA479" s="3">
        <f>TTEST(O479:Q479,S479:U479,2,1)</f>
        <v>0.25785795690989077</v>
      </c>
      <c r="AB479" s="3">
        <f>-LOG(AA479)</f>
        <v>0.58861946271085797</v>
      </c>
      <c r="AC479" s="16" t="s">
        <v>227</v>
      </c>
      <c r="AD479" s="16" t="s">
        <v>228</v>
      </c>
      <c r="AE479" s="16" t="s">
        <v>229</v>
      </c>
      <c r="AF479" s="16" t="s">
        <v>230</v>
      </c>
      <c r="AG479" s="15" t="s">
        <v>82</v>
      </c>
    </row>
    <row r="480" spans="1:33" x14ac:dyDescent="0.5">
      <c r="A480" s="16" t="s">
        <v>602</v>
      </c>
      <c r="B480" s="16" t="s">
        <v>603</v>
      </c>
      <c r="C480" s="16" t="s">
        <v>604</v>
      </c>
      <c r="D480" s="16">
        <v>266872070.8125</v>
      </c>
      <c r="E480" s="16">
        <v>260863075.09375</v>
      </c>
      <c r="F480" s="16">
        <v>291935271</v>
      </c>
      <c r="G480" s="16">
        <v>1320601159</v>
      </c>
      <c r="H480" s="16">
        <v>1283068448</v>
      </c>
      <c r="I480" s="16">
        <v>3767994574.75</v>
      </c>
      <c r="J480" s="16">
        <v>948364216.875</v>
      </c>
      <c r="K480" s="16">
        <v>1974894729.25</v>
      </c>
      <c r="L480" s="16">
        <v>646177524.375</v>
      </c>
      <c r="M480" s="16">
        <v>227</v>
      </c>
      <c r="N480" s="16">
        <v>22.7</v>
      </c>
      <c r="O480" s="16">
        <f>(I480-F480)*3.72</f>
        <v>12930940609.950001</v>
      </c>
      <c r="P480" s="16">
        <f>(G480-D480)*5.89</f>
        <v>6206464329.4243746</v>
      </c>
      <c r="Q480" s="16">
        <f>(H480-F480)*1</f>
        <v>991133177</v>
      </c>
      <c r="R480" s="17">
        <f>MEDIAN(O480:Q480)</f>
        <v>6206464329.4243746</v>
      </c>
      <c r="S480" s="16">
        <f>(K480-E480)*1.23</f>
        <v>2108258934.6121874</v>
      </c>
      <c r="T480" s="16">
        <f>(L480-F480)*12.4</f>
        <v>4392603941.8500004</v>
      </c>
      <c r="U480" s="16">
        <f>(J480-D480)*1</f>
        <v>681492146.0625</v>
      </c>
      <c r="V480" s="42">
        <f>MEDIAN(S480:U480)</f>
        <v>2108258934.6121874</v>
      </c>
      <c r="W480" s="16">
        <f>LOG(R480,2)</f>
        <v>32.531124488445371</v>
      </c>
      <c r="X480" s="16">
        <f>LOG(V480,2)</f>
        <v>30.973404922450758</v>
      </c>
      <c r="Y480" s="3">
        <f>V480/R480</f>
        <v>0.33968759388772968</v>
      </c>
      <c r="Z480" s="3">
        <f>LOG(Y480,2)</f>
        <v>-1.557719565994611</v>
      </c>
      <c r="AA480" s="3">
        <f>TTEST(O480:Q480,S480:U480,2,1)</f>
        <v>0.31913966827174012</v>
      </c>
      <c r="AB480" s="3">
        <f>-LOG(AA480)</f>
        <v>0.49601921072094263</v>
      </c>
      <c r="AC480" s="16" t="s">
        <v>409</v>
      </c>
      <c r="AD480" s="16" t="s">
        <v>605</v>
      </c>
      <c r="AE480" s="16" t="s">
        <v>60</v>
      </c>
      <c r="AF480" s="16" t="s">
        <v>606</v>
      </c>
      <c r="AG480" s="15" t="s">
        <v>82</v>
      </c>
    </row>
    <row r="481" spans="1:33" x14ac:dyDescent="0.5">
      <c r="A481" s="16" t="s">
        <v>1887</v>
      </c>
      <c r="B481" s="16" t="s">
        <v>1888</v>
      </c>
      <c r="C481" s="16" t="s">
        <v>1889</v>
      </c>
      <c r="D481" s="16">
        <v>159890328.84375</v>
      </c>
      <c r="E481" s="16">
        <v>67918724.4375</v>
      </c>
      <c r="F481" s="16">
        <v>101777867.78125</v>
      </c>
      <c r="G481" s="16">
        <v>2054569455.1875</v>
      </c>
      <c r="H481" s="16">
        <v>1326753138.125</v>
      </c>
      <c r="I481" s="16">
        <v>1972137398.875</v>
      </c>
      <c r="J481" s="16">
        <v>1532420831</v>
      </c>
      <c r="K481" s="16">
        <v>1221732723.1875</v>
      </c>
      <c r="L481" s="16">
        <v>726071213.90625</v>
      </c>
      <c r="M481" s="16">
        <v>283</v>
      </c>
      <c r="N481" s="16">
        <v>30.8</v>
      </c>
      <c r="O481" s="16">
        <f>(I481-F481)*3.72</f>
        <v>6957737455.6687508</v>
      </c>
      <c r="P481" s="16">
        <f>(G481-D481)*5.89</f>
        <v>11159660054.164686</v>
      </c>
      <c r="Q481" s="16">
        <f>(H481-F481)*1</f>
        <v>1224975270.34375</v>
      </c>
      <c r="R481" s="17">
        <f>MEDIAN(O481:Q481)</f>
        <v>6957737455.6687508</v>
      </c>
      <c r="S481" s="16">
        <f>(K481-E481)*1.23</f>
        <v>1419191218.4625001</v>
      </c>
      <c r="T481" s="16">
        <f>(L481-F481)*12.4</f>
        <v>7741237491.9499998</v>
      </c>
      <c r="U481" s="16">
        <f>(J481-D481)*1</f>
        <v>1372530502.15625</v>
      </c>
      <c r="V481" s="42">
        <f>MEDIAN(S481:U481)</f>
        <v>1419191218.4625001</v>
      </c>
      <c r="W481" s="16">
        <f>LOG(R481,2)</f>
        <v>32.695971095095416</v>
      </c>
      <c r="X481" s="16">
        <f>LOG(V481,2)</f>
        <v>30.402421841793259</v>
      </c>
      <c r="Y481" s="3">
        <f>V481/R481</f>
        <v>0.20397309146901302</v>
      </c>
      <c r="Z481" s="3">
        <f>LOG(Y481,2)</f>
        <v>-2.2935492533021518</v>
      </c>
      <c r="AA481" s="3">
        <f>TTEST(O481:Q481,S481:U481,2,1)</f>
        <v>0.21874800316785858</v>
      </c>
      <c r="AB481" s="3">
        <f>-LOG(AA481)</f>
        <v>0.66005590272685355</v>
      </c>
      <c r="AC481" s="16" t="s">
        <v>1409</v>
      </c>
      <c r="AD481" s="16" t="s">
        <v>716</v>
      </c>
      <c r="AE481" s="16" t="s">
        <v>319</v>
      </c>
      <c r="AF481" s="16" t="s">
        <v>1890</v>
      </c>
      <c r="AG481" s="15" t="s">
        <v>101</v>
      </c>
    </row>
    <row r="482" spans="1:33" x14ac:dyDescent="0.5">
      <c r="A482" s="16" t="s">
        <v>1482</v>
      </c>
      <c r="B482" s="16" t="s">
        <v>1483</v>
      </c>
      <c r="C482" s="16" t="s">
        <v>1484</v>
      </c>
      <c r="D482" s="16">
        <v>522426938.53125</v>
      </c>
      <c r="E482" s="16">
        <v>254379049.09375</v>
      </c>
      <c r="F482" s="16">
        <v>357035089.34375</v>
      </c>
      <c r="G482" s="16">
        <v>1187629660.75</v>
      </c>
      <c r="H482" s="16">
        <v>1178461723.1875</v>
      </c>
      <c r="I482" s="16">
        <v>1419568336.5</v>
      </c>
      <c r="J482" s="16">
        <v>1483724100.8125</v>
      </c>
      <c r="K482" s="16">
        <v>1189311529.125</v>
      </c>
      <c r="L482" s="16">
        <v>753365103</v>
      </c>
      <c r="M482" s="16">
        <v>573</v>
      </c>
      <c r="N482" s="16">
        <v>61</v>
      </c>
      <c r="O482" s="16">
        <f>(I482-F482)*3.72</f>
        <v>3952623679.4212503</v>
      </c>
      <c r="P482" s="16">
        <f>(G482-D482)*5.89</f>
        <v>3918044033.8684373</v>
      </c>
      <c r="Q482" s="16">
        <f>(H482-F482)*1</f>
        <v>821426633.84375</v>
      </c>
      <c r="R482" s="17">
        <f>MEDIAN(O482:Q482)</f>
        <v>3918044033.8684373</v>
      </c>
      <c r="S482" s="16">
        <f>(K482-E482)*1.23</f>
        <v>1149966950.4384375</v>
      </c>
      <c r="T482" s="16">
        <f>(L482-F482)*12.4</f>
        <v>4914492169.3375006</v>
      </c>
      <c r="U482" s="16">
        <f>(J482-D482)*1</f>
        <v>961297162.28125</v>
      </c>
      <c r="V482" s="42">
        <f>MEDIAN(S482:U482)</f>
        <v>1149966950.4384375</v>
      </c>
      <c r="W482" s="16">
        <f>LOG(R482,2)</f>
        <v>31.867486465753743</v>
      </c>
      <c r="X482" s="16">
        <f>LOG(V482,2)</f>
        <v>30.0989452533092</v>
      </c>
      <c r="Y482" s="3">
        <f>V482/R482</f>
        <v>0.29350536658033177</v>
      </c>
      <c r="Z482" s="3">
        <f>LOG(Y482,2)</f>
        <v>-1.7685412124445439</v>
      </c>
      <c r="AA482" s="3">
        <f>TTEST(O482:Q482,S482:U482,2,1)</f>
        <v>0.67692349094706072</v>
      </c>
      <c r="AB482" s="3">
        <f>-LOG(AA482)</f>
        <v>0.16946041453080504</v>
      </c>
      <c r="AC482" s="16" t="s">
        <v>1485</v>
      </c>
      <c r="AD482" s="16" t="s">
        <v>1486</v>
      </c>
      <c r="AE482" s="16" t="s">
        <v>60</v>
      </c>
      <c r="AF482" s="16" t="s">
        <v>1487</v>
      </c>
      <c r="AG482" s="15" t="s">
        <v>242</v>
      </c>
    </row>
    <row r="483" spans="1:33" x14ac:dyDescent="0.5">
      <c r="A483" s="16" t="s">
        <v>1463</v>
      </c>
      <c r="B483" s="16" t="s">
        <v>1464</v>
      </c>
      <c r="C483" s="16" t="s">
        <v>1465</v>
      </c>
      <c r="D483" s="16">
        <v>585540671.953125</v>
      </c>
      <c r="E483" s="16">
        <v>478719099.125</v>
      </c>
      <c r="F483" s="16">
        <v>799246614.125</v>
      </c>
      <c r="G483" s="16">
        <v>1141503783.15625</v>
      </c>
      <c r="H483" s="16">
        <v>1219596215.46875</v>
      </c>
      <c r="I483" s="16">
        <v>1621461868</v>
      </c>
      <c r="J483" s="16">
        <v>1567021716.25</v>
      </c>
      <c r="K483" s="16">
        <v>1219192215</v>
      </c>
      <c r="L483" s="16">
        <v>774082984.53125</v>
      </c>
      <c r="M483" s="16">
        <v>646</v>
      </c>
      <c r="N483" s="16">
        <v>70.900000000000006</v>
      </c>
      <c r="O483" s="16">
        <f>(I483-F483)*3.72</f>
        <v>3058640744.415</v>
      </c>
      <c r="P483" s="16">
        <f>(G483-D483)*5.89</f>
        <v>3274622724.9864058</v>
      </c>
      <c r="Q483" s="16">
        <f>(H483-F483)*1</f>
        <v>420349601.34375</v>
      </c>
      <c r="R483" s="17">
        <f>MEDIAN(O483:Q483)</f>
        <v>3058640744.415</v>
      </c>
      <c r="S483" s="16">
        <f>(K483-E483)*1.23</f>
        <v>910781932.52625</v>
      </c>
      <c r="T483" s="16">
        <f>(L483-F483)*12.4</f>
        <v>-312029006.96250004</v>
      </c>
      <c r="U483" s="16">
        <f>(J483-D483)*1</f>
        <v>981481044.296875</v>
      </c>
      <c r="V483" s="42">
        <f>MEDIAN(S483:U483)</f>
        <v>910781932.52625</v>
      </c>
      <c r="W483" s="16">
        <f>LOG(R483,2)</f>
        <v>31.510243517702193</v>
      </c>
      <c r="X483" s="16">
        <f>LOG(V483,2)</f>
        <v>29.762530431652358</v>
      </c>
      <c r="Y483" s="3">
        <f>V483/R483</f>
        <v>0.29777342572491217</v>
      </c>
      <c r="Z483" s="3">
        <f>LOG(Y483,2)</f>
        <v>-1.7477130860498329</v>
      </c>
      <c r="AA483" s="3">
        <f>TTEST(O483:Q483,S483:U483,2,1)</f>
        <v>0.29189378830942314</v>
      </c>
      <c r="AB483" s="3">
        <f>-LOG(AA483)</f>
        <v>0.53477514698404816</v>
      </c>
      <c r="AC483" s="16" t="s">
        <v>1466</v>
      </c>
      <c r="AD483" s="16" t="s">
        <v>150</v>
      </c>
      <c r="AE483" s="16" t="s">
        <v>145</v>
      </c>
      <c r="AF483" s="16" t="s">
        <v>1467</v>
      </c>
      <c r="AG483" s="15" t="s">
        <v>62</v>
      </c>
    </row>
    <row r="484" spans="1:33" x14ac:dyDescent="0.5">
      <c r="A484" s="16" t="s">
        <v>934</v>
      </c>
      <c r="B484" s="16" t="s">
        <v>935</v>
      </c>
      <c r="C484" s="16" t="s">
        <v>936</v>
      </c>
      <c r="D484" s="16">
        <v>1923151260.40625</v>
      </c>
      <c r="E484" s="16">
        <v>894847019.0625</v>
      </c>
      <c r="F484" s="16">
        <v>1841761092.90625</v>
      </c>
      <c r="G484" s="16">
        <v>1686866158</v>
      </c>
      <c r="H484" s="16">
        <v>2502218398.84375</v>
      </c>
      <c r="I484" s="16">
        <v>5045695298.0625</v>
      </c>
      <c r="J484" s="16">
        <v>3367541745.09375</v>
      </c>
      <c r="K484" s="16">
        <v>4171324547.09375</v>
      </c>
      <c r="L484" s="16">
        <v>1488460346.6875</v>
      </c>
      <c r="M484" s="16">
        <v>2647</v>
      </c>
      <c r="N484" s="16">
        <v>280.60000000000002</v>
      </c>
      <c r="O484" s="16">
        <f>(I484-F484)*3.72</f>
        <v>11918635243.181252</v>
      </c>
      <c r="P484" s="16">
        <f>(G484-D484)*5.89</f>
        <v>-1391719253.1728125</v>
      </c>
      <c r="Q484" s="16">
        <f>(H484-F484)*1</f>
        <v>660457305.9375</v>
      </c>
      <c r="R484" s="17">
        <f>MEDIAN(O484:Q484)</f>
        <v>660457305.9375</v>
      </c>
      <c r="S484" s="16">
        <f>(K484-E484)*1.23</f>
        <v>4030067359.4784374</v>
      </c>
      <c r="T484" s="16">
        <f>(L484-F484)*12.4</f>
        <v>-4380929253.1125002</v>
      </c>
      <c r="U484" s="16">
        <f>(J484-D484)*1</f>
        <v>1444390484.6875</v>
      </c>
      <c r="V484" s="42">
        <f>MEDIAN(S484:U484)</f>
        <v>1444390484.6875</v>
      </c>
      <c r="W484" s="16">
        <f>LOG(R484,2)</f>
        <v>29.298890063185638</v>
      </c>
      <c r="X484" s="16">
        <f>LOG(V484,2)</f>
        <v>30.427813675273455</v>
      </c>
      <c r="Y484" s="3">
        <f>V484/R484</f>
        <v>2.1869551168598695</v>
      </c>
      <c r="Z484" s="3">
        <f>LOG(Y484,2)</f>
        <v>1.1289236120878148</v>
      </c>
      <c r="AA484" s="3">
        <f>TTEST(O484:Q484,S484:U484,2,1)</f>
        <v>0.31214644522152468</v>
      </c>
      <c r="AB484" s="3">
        <f>-LOG(AA484)</f>
        <v>0.50564160652627455</v>
      </c>
      <c r="AC484" s="16" t="s">
        <v>937</v>
      </c>
      <c r="AD484" s="16" t="s">
        <v>938</v>
      </c>
      <c r="AE484" s="16" t="s">
        <v>766</v>
      </c>
      <c r="AF484" s="16" t="s">
        <v>939</v>
      </c>
      <c r="AG484" s="15" t="s">
        <v>485</v>
      </c>
    </row>
    <row r="485" spans="1:33" x14ac:dyDescent="0.5">
      <c r="A485" s="16" t="s">
        <v>2124</v>
      </c>
      <c r="B485" s="16" t="s">
        <v>2125</v>
      </c>
      <c r="C485" s="16" t="s">
        <v>2126</v>
      </c>
      <c r="D485" s="16">
        <v>443776543</v>
      </c>
      <c r="E485" s="16">
        <v>1459744674.375</v>
      </c>
      <c r="F485" s="16">
        <v>339539297.75</v>
      </c>
      <c r="G485" s="16">
        <v>3136936648.25</v>
      </c>
      <c r="H485" s="16">
        <v>1136774768</v>
      </c>
      <c r="I485" s="16">
        <v>751344488.5625</v>
      </c>
      <c r="J485" s="16">
        <v>673467940</v>
      </c>
      <c r="K485" s="16">
        <v>392801215.25</v>
      </c>
      <c r="L485" s="16">
        <v>1525221590.25</v>
      </c>
      <c r="M485" s="16">
        <v>353</v>
      </c>
      <c r="N485" s="16">
        <v>37.4</v>
      </c>
      <c r="O485" s="16">
        <f>(I485-F485)*3.72</f>
        <v>1531915309.8225</v>
      </c>
      <c r="P485" s="16">
        <f>(G485-D485)*5.89</f>
        <v>15862713019.922499</v>
      </c>
      <c r="Q485" s="16">
        <f>(H485-F485)*1</f>
        <v>797235470.25</v>
      </c>
      <c r="R485" s="17">
        <f>MEDIAN(O485:Q485)</f>
        <v>1531915309.8225</v>
      </c>
      <c r="S485" s="16">
        <f>(K485-E485)*1.23</f>
        <v>-1312340454.7237499</v>
      </c>
      <c r="T485" s="16">
        <f>(L485-F485)*12.4</f>
        <v>14702460427</v>
      </c>
      <c r="U485" s="16">
        <f>(J485-D485)*1</f>
        <v>229691397</v>
      </c>
      <c r="V485" s="42">
        <f>MEDIAN(S485:U485)</f>
        <v>229691397</v>
      </c>
      <c r="W485" s="16">
        <f>LOG(R485,2)</f>
        <v>30.512689395716247</v>
      </c>
      <c r="X485" s="16">
        <f>LOG(V485,2)</f>
        <v>27.775121581257189</v>
      </c>
      <c r="Y485" s="3">
        <f>V485/R485</f>
        <v>0.14993739897188826</v>
      </c>
      <c r="Z485" s="3">
        <f>LOG(Y485,2)</f>
        <v>-2.7375678144590565</v>
      </c>
      <c r="AA485" s="3">
        <f>TTEST(O485:Q485,S485:U485,2,1)</f>
        <v>0.15497741567472378</v>
      </c>
      <c r="AB485" s="3">
        <f>-LOG(AA485)</f>
        <v>0.80973158545855595</v>
      </c>
      <c r="AC485" s="16" t="s">
        <v>665</v>
      </c>
      <c r="AD485" s="16" t="s">
        <v>1665</v>
      </c>
      <c r="AE485" s="16" t="s">
        <v>60</v>
      </c>
      <c r="AF485" s="16" t="s">
        <v>2127</v>
      </c>
      <c r="AG485" s="15" t="s">
        <v>45</v>
      </c>
    </row>
    <row r="486" spans="1:33" x14ac:dyDescent="0.5">
      <c r="A486" s="16" t="s">
        <v>2975</v>
      </c>
      <c r="B486" s="16" t="s">
        <v>2976</v>
      </c>
      <c r="C486" s="16" t="s">
        <v>2977</v>
      </c>
      <c r="D486" s="16">
        <v>26179003419.314499</v>
      </c>
      <c r="E486" s="16">
        <v>31133967981.375</v>
      </c>
      <c r="F486" s="16">
        <v>35789815370.4375</v>
      </c>
      <c r="G486" s="16">
        <v>27970776963.4375</v>
      </c>
      <c r="H486" s="16">
        <v>25367948114.171902</v>
      </c>
      <c r="I486" s="16">
        <v>40673880860.265602</v>
      </c>
      <c r="J486" s="16">
        <v>29221760543.875</v>
      </c>
      <c r="K486" s="16">
        <v>28935636456.875</v>
      </c>
      <c r="L486" s="16">
        <v>15907610191.6406</v>
      </c>
      <c r="M486" s="16">
        <v>1960</v>
      </c>
      <c r="N486" s="16">
        <v>226.4</v>
      </c>
      <c r="O486" s="16">
        <f>(I486-F486)*3.72</f>
        <v>18168723622.160542</v>
      </c>
      <c r="P486" s="16">
        <f>(G486-D486)*5.89</f>
        <v>10553546174.884476</v>
      </c>
      <c r="Q486" s="16">
        <f>(H486-F486)*1</f>
        <v>-10421867256.265598</v>
      </c>
      <c r="R486" s="17">
        <f>MEDIAN(O486:Q486)</f>
        <v>10553546174.884476</v>
      </c>
      <c r="S486" s="16">
        <f>(K486-E486)*1.23</f>
        <v>-2703947775.1349998</v>
      </c>
      <c r="T486" s="16">
        <f>(L486-F486)*12.4</f>
        <v>-246539344217.08154</v>
      </c>
      <c r="U486" s="16">
        <f>(J486-D486)*1</f>
        <v>3042757124.5605011</v>
      </c>
      <c r="V486" s="42">
        <f>25000</f>
        <v>25000</v>
      </c>
      <c r="W486" s="16">
        <f>LOG(R486,2)</f>
        <v>33.297008799870824</v>
      </c>
      <c r="X486" s="16">
        <f>LOG(V486,2)</f>
        <v>14.609640474436812</v>
      </c>
      <c r="Y486" s="3">
        <f>V486/R486</f>
        <v>2.368871996741291E-6</v>
      </c>
      <c r="Z486" s="3">
        <f>LOG(Y486,2)</f>
        <v>-18.687368325434011</v>
      </c>
      <c r="AA486" s="3">
        <f>TTEST(O486:Q486,S486:U486,2,1)</f>
        <v>0.40876652806176916</v>
      </c>
      <c r="AB486" s="3">
        <f>-LOG(AA486)</f>
        <v>0.38852467371782895</v>
      </c>
      <c r="AC486" s="16" t="s">
        <v>2978</v>
      </c>
      <c r="AD486" s="16" t="s">
        <v>395</v>
      </c>
      <c r="AE486" s="16" t="s">
        <v>766</v>
      </c>
      <c r="AF486" s="16" t="s">
        <v>2979</v>
      </c>
      <c r="AG486" s="15" t="s">
        <v>485</v>
      </c>
    </row>
    <row r="487" spans="1:33" x14ac:dyDescent="0.5">
      <c r="A487" s="16" t="s">
        <v>2563</v>
      </c>
      <c r="B487" s="16" t="s">
        <v>2564</v>
      </c>
      <c r="C487" s="16" t="s">
        <v>2565</v>
      </c>
      <c r="D487" s="16">
        <v>1608783.375</v>
      </c>
      <c r="E487" s="16" t="s">
        <v>3040</v>
      </c>
      <c r="F487" s="16" t="s">
        <v>3040</v>
      </c>
      <c r="G487" s="16">
        <v>2723131.75</v>
      </c>
      <c r="H487" s="16" t="s">
        <v>3040</v>
      </c>
      <c r="I487" s="16">
        <v>3012090.75</v>
      </c>
      <c r="J487" s="16">
        <v>2701021.5</v>
      </c>
      <c r="K487" s="16" t="s">
        <v>3040</v>
      </c>
      <c r="L487" s="16" t="s">
        <v>3040</v>
      </c>
      <c r="M487" s="16">
        <v>219</v>
      </c>
      <c r="N487" s="16">
        <v>25</v>
      </c>
      <c r="O487" s="16" t="e">
        <f>(I487-F487)*3.72</f>
        <v>#VALUE!</v>
      </c>
      <c r="P487" s="16">
        <f>(G487-D487)*5.89</f>
        <v>6563511.92875</v>
      </c>
      <c r="Q487" s="16" t="e">
        <f>(H487-F487)*1</f>
        <v>#VALUE!</v>
      </c>
      <c r="R487" s="17" t="e">
        <f>MEDIAN(O487:Q487)</f>
        <v>#VALUE!</v>
      </c>
      <c r="S487" s="16" t="e">
        <f>(K487-E487)*1.23</f>
        <v>#VALUE!</v>
      </c>
      <c r="T487" s="16" t="e">
        <f>(L487-F487)*12.4</f>
        <v>#VALUE!</v>
      </c>
      <c r="U487" s="16">
        <f>(J487-D487)*1</f>
        <v>1092238.125</v>
      </c>
      <c r="V487" s="42">
        <f>25000</f>
        <v>25000</v>
      </c>
      <c r="W487" s="16" t="e">
        <f>LOG(R487,2)</f>
        <v>#VALUE!</v>
      </c>
      <c r="X487" s="16">
        <f>LOG(V487,2)</f>
        <v>14.609640474436812</v>
      </c>
      <c r="Y487" s="3" t="e">
        <f>V487/R487</f>
        <v>#VALUE!</v>
      </c>
      <c r="Z487" s="3" t="e">
        <f>LOG(Y487,2)</f>
        <v>#VALUE!</v>
      </c>
      <c r="AA487" s="3" t="e">
        <f>TTEST(O487:Q487,S487:U487,2,1)</f>
        <v>#VALUE!</v>
      </c>
      <c r="AB487" s="3" t="e">
        <f>-LOG(AA487)</f>
        <v>#VALUE!</v>
      </c>
      <c r="AC487" s="16" t="s">
        <v>329</v>
      </c>
      <c r="AD487" s="16" t="s">
        <v>259</v>
      </c>
      <c r="AE487" s="16" t="s">
        <v>319</v>
      </c>
      <c r="AF487" s="16" t="s">
        <v>2566</v>
      </c>
      <c r="AG487" s="15" t="s">
        <v>342</v>
      </c>
    </row>
    <row r="488" spans="1:33" x14ac:dyDescent="0.5">
      <c r="A488" s="16" t="s">
        <v>2267</v>
      </c>
      <c r="B488" s="16" t="s">
        <v>2268</v>
      </c>
      <c r="C488" s="16" t="s">
        <v>2269</v>
      </c>
      <c r="D488" s="16">
        <v>1172461.34375</v>
      </c>
      <c r="E488" s="16" t="s">
        <v>3040</v>
      </c>
      <c r="F488" s="16" t="s">
        <v>3040</v>
      </c>
      <c r="G488" s="16">
        <v>13938049</v>
      </c>
      <c r="H488" s="16">
        <v>4226343.875</v>
      </c>
      <c r="I488" s="16" t="s">
        <v>3040</v>
      </c>
      <c r="J488" s="16">
        <v>2040413.5625</v>
      </c>
      <c r="K488" s="16">
        <v>336303</v>
      </c>
      <c r="L488" s="16" t="s">
        <v>3040</v>
      </c>
      <c r="M488" s="16">
        <v>812</v>
      </c>
      <c r="N488" s="16">
        <v>89.2</v>
      </c>
      <c r="O488" s="16" t="e">
        <f>(I488-F488)*3.72</f>
        <v>#VALUE!</v>
      </c>
      <c r="P488" s="16">
        <f>(G488-D488)*5.89</f>
        <v>75189311.295312494</v>
      </c>
      <c r="Q488" s="16" t="e">
        <f>(H488-F488)*1</f>
        <v>#VALUE!</v>
      </c>
      <c r="R488" s="17" t="e">
        <f>MEDIAN(O488:Q488)</f>
        <v>#VALUE!</v>
      </c>
      <c r="S488" s="16" t="e">
        <f>(K488-E488)*1.23</f>
        <v>#VALUE!</v>
      </c>
      <c r="T488" s="16" t="e">
        <f>(L488-F488)*12.4</f>
        <v>#VALUE!</v>
      </c>
      <c r="U488" s="16">
        <f>(J488-D488)*1</f>
        <v>867952.21875</v>
      </c>
      <c r="V488" s="42" t="e">
        <f>MEDIAN(S488:U488)</f>
        <v>#VALUE!</v>
      </c>
      <c r="W488" s="16" t="e">
        <f>LOG(R488,2)</f>
        <v>#VALUE!</v>
      </c>
      <c r="X488" s="16" t="e">
        <f>LOG(V488,2)</f>
        <v>#VALUE!</v>
      </c>
      <c r="Y488" s="3" t="e">
        <f>V488/R488</f>
        <v>#VALUE!</v>
      </c>
      <c r="Z488" s="3" t="e">
        <f>LOG(Y488,2)</f>
        <v>#VALUE!</v>
      </c>
      <c r="AA488" s="3" t="e">
        <f>TTEST(O488:Q488,S488:U488,2,1)</f>
        <v>#VALUE!</v>
      </c>
      <c r="AB488" s="3" t="e">
        <f>-LOG(AA488)</f>
        <v>#VALUE!</v>
      </c>
      <c r="AC488" s="16" t="s">
        <v>131</v>
      </c>
      <c r="AD488" s="16" t="s">
        <v>42</v>
      </c>
      <c r="AE488" s="16" t="s">
        <v>51</v>
      </c>
      <c r="AF488" s="16" t="s">
        <v>2270</v>
      </c>
      <c r="AG488" s="15" t="s">
        <v>45</v>
      </c>
    </row>
    <row r="489" spans="1:33" x14ac:dyDescent="0.5">
      <c r="A489" s="16" t="s">
        <v>2405</v>
      </c>
      <c r="B489" s="16" t="s">
        <v>2406</v>
      </c>
      <c r="C489" s="16" t="s">
        <v>2407</v>
      </c>
      <c r="D489" s="16">
        <v>5689924.5</v>
      </c>
      <c r="E489" s="16" t="s">
        <v>3040</v>
      </c>
      <c r="F489" s="16" t="s">
        <v>3040</v>
      </c>
      <c r="G489" s="16" t="s">
        <v>3040</v>
      </c>
      <c r="H489" s="16">
        <v>810988.25</v>
      </c>
      <c r="I489" s="16">
        <v>214720.109375</v>
      </c>
      <c r="J489" s="16" t="s">
        <v>3040</v>
      </c>
      <c r="K489" s="16">
        <v>349275.28125</v>
      </c>
      <c r="L489" s="16" t="s">
        <v>3040</v>
      </c>
      <c r="M489" s="16">
        <v>530</v>
      </c>
      <c r="N489" s="16">
        <v>60.1</v>
      </c>
      <c r="O489" s="16" t="e">
        <f>(I489-F489)*3.72</f>
        <v>#VALUE!</v>
      </c>
      <c r="P489" s="16" t="e">
        <f>(G489-D489)*5.89</f>
        <v>#VALUE!</v>
      </c>
      <c r="Q489" s="16" t="e">
        <f>(H489-F489)*1</f>
        <v>#VALUE!</v>
      </c>
      <c r="R489" s="17" t="e">
        <f>MEDIAN(O489:Q489)</f>
        <v>#VALUE!</v>
      </c>
      <c r="S489" s="16" t="e">
        <f>(K489-E489)*1.23</f>
        <v>#VALUE!</v>
      </c>
      <c r="T489" s="16" t="e">
        <f>(L489-F489)*12.4</f>
        <v>#VALUE!</v>
      </c>
      <c r="U489" s="16" t="e">
        <f>(J489-D489)*1</f>
        <v>#VALUE!</v>
      </c>
      <c r="V489" s="42">
        <f>25000</f>
        <v>25000</v>
      </c>
      <c r="W489" s="16" t="e">
        <f>LOG(R489,2)</f>
        <v>#VALUE!</v>
      </c>
      <c r="X489" s="16">
        <f>LOG(V489,2)</f>
        <v>14.609640474436812</v>
      </c>
      <c r="Y489" s="3" t="e">
        <f>V489/R489</f>
        <v>#VALUE!</v>
      </c>
      <c r="Z489" s="3" t="e">
        <f>LOG(Y489,2)</f>
        <v>#VALUE!</v>
      </c>
      <c r="AA489" s="3" t="e">
        <f>TTEST(O489:Q489,S489:U489,2,1)</f>
        <v>#VALUE!</v>
      </c>
      <c r="AB489" s="3" t="e">
        <f>-LOG(AA489)</f>
        <v>#VALUE!</v>
      </c>
      <c r="AC489" s="16" t="s">
        <v>2408</v>
      </c>
      <c r="AD489" s="16" t="s">
        <v>72</v>
      </c>
      <c r="AE489" s="16" t="s">
        <v>60</v>
      </c>
      <c r="AF489" s="16" t="s">
        <v>2409</v>
      </c>
      <c r="AG489" s="15" t="s">
        <v>45</v>
      </c>
    </row>
    <row r="490" spans="1:33" x14ac:dyDescent="0.5">
      <c r="A490" s="16" t="s">
        <v>2497</v>
      </c>
      <c r="B490" s="16" t="s">
        <v>2498</v>
      </c>
      <c r="C490" s="16" t="s">
        <v>2499</v>
      </c>
      <c r="D490" s="16">
        <v>1203884.5</v>
      </c>
      <c r="E490" s="16">
        <v>1520851.625</v>
      </c>
      <c r="F490" s="16">
        <v>925428.1875</v>
      </c>
      <c r="G490" s="16">
        <v>7078701</v>
      </c>
      <c r="H490" s="16">
        <v>3211669.75</v>
      </c>
      <c r="I490" s="16" t="s">
        <v>3040</v>
      </c>
      <c r="J490" s="16">
        <v>2144793.5</v>
      </c>
      <c r="K490" s="16">
        <v>466045.84375</v>
      </c>
      <c r="L490" s="16" t="s">
        <v>3040</v>
      </c>
      <c r="M490" s="16">
        <v>808</v>
      </c>
      <c r="N490" s="16">
        <v>89</v>
      </c>
      <c r="O490" s="16" t="e">
        <f>(I490-F490)*3.72</f>
        <v>#VALUE!</v>
      </c>
      <c r="P490" s="16">
        <f>(G490-D490)*5.89</f>
        <v>34602669.184999995</v>
      </c>
      <c r="Q490" s="16">
        <f>(H490-F490)*1</f>
        <v>2286241.5625</v>
      </c>
      <c r="R490" s="17" t="e">
        <f>MEDIAN(O490:Q490)</f>
        <v>#VALUE!</v>
      </c>
      <c r="S490" s="16">
        <f>(K490-E490)*1.23</f>
        <v>-1297411.1109374999</v>
      </c>
      <c r="T490" s="16" t="e">
        <f>(L490-F490)*12.4</f>
        <v>#VALUE!</v>
      </c>
      <c r="U490" s="16">
        <f>(J490-D490)*1</f>
        <v>940909</v>
      </c>
      <c r="V490" s="42">
        <f>25000</f>
        <v>25000</v>
      </c>
      <c r="W490" s="16" t="e">
        <f>LOG(R490,2)</f>
        <v>#VALUE!</v>
      </c>
      <c r="X490" s="16">
        <f>LOG(V490,2)</f>
        <v>14.609640474436812</v>
      </c>
      <c r="Y490" s="3" t="e">
        <f>V490/R490</f>
        <v>#VALUE!</v>
      </c>
      <c r="Z490" s="3" t="e">
        <f>LOG(Y490,2)</f>
        <v>#VALUE!</v>
      </c>
      <c r="AA490" s="3" t="e">
        <f>TTEST(O490:Q490,S490:U490,2,1)</f>
        <v>#VALUE!</v>
      </c>
      <c r="AB490" s="3" t="e">
        <f>-LOG(AA490)</f>
        <v>#VALUE!</v>
      </c>
      <c r="AC490" s="16" t="s">
        <v>514</v>
      </c>
      <c r="AD490" s="16" t="s">
        <v>311</v>
      </c>
      <c r="AE490" s="16" t="s">
        <v>43</v>
      </c>
      <c r="AF490" s="16" t="s">
        <v>670</v>
      </c>
      <c r="AG490" s="15" t="s">
        <v>45</v>
      </c>
    </row>
    <row r="491" spans="1:33" x14ac:dyDescent="0.5">
      <c r="A491" s="16" t="s">
        <v>2537</v>
      </c>
      <c r="B491" s="16" t="s">
        <v>2538</v>
      </c>
      <c r="C491" s="16" t="s">
        <v>2539</v>
      </c>
      <c r="D491" s="16">
        <v>1053548.75</v>
      </c>
      <c r="E491" s="16">
        <v>1693668.25</v>
      </c>
      <c r="F491" s="16">
        <v>808198.6875</v>
      </c>
      <c r="G491" s="16">
        <v>7989010</v>
      </c>
      <c r="H491" s="16">
        <v>4482461</v>
      </c>
      <c r="I491" s="16">
        <v>1525028.75</v>
      </c>
      <c r="J491" s="16">
        <v>2710769</v>
      </c>
      <c r="K491" s="16">
        <v>708327.0625</v>
      </c>
      <c r="L491" s="16" t="s">
        <v>3040</v>
      </c>
      <c r="M491" s="16">
        <v>594</v>
      </c>
      <c r="N491" s="16">
        <v>66</v>
      </c>
      <c r="O491" s="16">
        <f>(I491-F491)*3.72</f>
        <v>2666607.8325</v>
      </c>
      <c r="P491" s="16">
        <f>(G491-D491)*5.89</f>
        <v>40849866.762499996</v>
      </c>
      <c r="Q491" s="16">
        <f>(H491-F491)*1</f>
        <v>3674262.3125</v>
      </c>
      <c r="R491" s="17">
        <f>MEDIAN(O491:Q491)</f>
        <v>3674262.3125</v>
      </c>
      <c r="S491" s="16">
        <f>(K491-E491)*1.23</f>
        <v>-1211969.660625</v>
      </c>
      <c r="T491" s="16" t="e">
        <f>(L491-F491)*12.4</f>
        <v>#VALUE!</v>
      </c>
      <c r="U491" s="16">
        <f>(J491-D491)*1</f>
        <v>1657220.25</v>
      </c>
      <c r="V491" s="42">
        <f>25000</f>
        <v>25000</v>
      </c>
      <c r="W491" s="16">
        <f>LOG(R491,2)</f>
        <v>21.809023196163729</v>
      </c>
      <c r="X491" s="16">
        <f>LOG(V491,2)</f>
        <v>14.609640474436812</v>
      </c>
      <c r="Y491" s="3">
        <f>V491/R491</f>
        <v>6.8040868815895141E-3</v>
      </c>
      <c r="Z491" s="3">
        <f>LOG(Y491,2)</f>
        <v>-7.1993827217269155</v>
      </c>
      <c r="AA491" s="3" t="e">
        <f>TTEST(O491:Q491,S491:U491,2,1)</f>
        <v>#VALUE!</v>
      </c>
      <c r="AB491" s="3" t="e">
        <f>-LOG(AA491)</f>
        <v>#VALUE!</v>
      </c>
      <c r="AC491" s="16" t="s">
        <v>514</v>
      </c>
      <c r="AD491" s="16" t="s">
        <v>311</v>
      </c>
      <c r="AE491" s="16" t="s">
        <v>60</v>
      </c>
      <c r="AF491" s="16" t="s">
        <v>2540</v>
      </c>
      <c r="AG491" s="15" t="s">
        <v>45</v>
      </c>
    </row>
    <row r="492" spans="1:33" x14ac:dyDescent="0.5">
      <c r="A492" s="16" t="s">
        <v>2559</v>
      </c>
      <c r="B492" s="16" t="s">
        <v>2560</v>
      </c>
      <c r="C492" s="16" t="s">
        <v>2561</v>
      </c>
      <c r="D492" s="16">
        <v>380434.5</v>
      </c>
      <c r="E492" s="16" t="s">
        <v>3040</v>
      </c>
      <c r="F492" s="16">
        <v>788559.9375</v>
      </c>
      <c r="G492" s="16" t="s">
        <v>3040</v>
      </c>
      <c r="H492" s="16">
        <v>3768309</v>
      </c>
      <c r="I492" s="16">
        <v>4839099</v>
      </c>
      <c r="J492" s="16">
        <v>2992471.5</v>
      </c>
      <c r="K492" s="16">
        <v>1281553.75</v>
      </c>
      <c r="L492" s="16" t="s">
        <v>3040</v>
      </c>
      <c r="M492" s="16">
        <v>664</v>
      </c>
      <c r="N492" s="16">
        <v>72.599999999999994</v>
      </c>
      <c r="O492" s="16">
        <f>(I492-F492)*3.72</f>
        <v>15068005.3125</v>
      </c>
      <c r="P492" s="16" t="e">
        <f>(G492-D492)*5.89</f>
        <v>#VALUE!</v>
      </c>
      <c r="Q492" s="16">
        <f>(H492-F492)*1</f>
        <v>2979749.0625</v>
      </c>
      <c r="R492" s="17" t="e">
        <f>MEDIAN(O492:Q492)</f>
        <v>#VALUE!</v>
      </c>
      <c r="S492" s="16" t="e">
        <f>(K492-E492)*1.23</f>
        <v>#VALUE!</v>
      </c>
      <c r="T492" s="16" t="e">
        <f>(L492-F492)*12.4</f>
        <v>#VALUE!</v>
      </c>
      <c r="U492" s="16">
        <f>(J492-D492)*1</f>
        <v>2612037</v>
      </c>
      <c r="V492" s="42" t="e">
        <f>MEDIAN(S492:U492)</f>
        <v>#VALUE!</v>
      </c>
      <c r="W492" s="16" t="e">
        <f>LOG(R492,2)</f>
        <v>#VALUE!</v>
      </c>
      <c r="X492" s="16" t="e">
        <f>LOG(V492,2)</f>
        <v>#VALUE!</v>
      </c>
      <c r="Y492" s="3" t="e">
        <f>V492/R492</f>
        <v>#VALUE!</v>
      </c>
      <c r="Z492" s="3" t="e">
        <f>LOG(Y492,2)</f>
        <v>#VALUE!</v>
      </c>
      <c r="AA492" s="3" t="e">
        <f>TTEST(O492:Q492,S492:U492,2,1)</f>
        <v>#VALUE!</v>
      </c>
      <c r="AB492" s="3" t="e">
        <f>-LOG(AA492)</f>
        <v>#VALUE!</v>
      </c>
      <c r="AC492" s="16" t="s">
        <v>438</v>
      </c>
      <c r="AD492" s="16" t="s">
        <v>1864</v>
      </c>
      <c r="AE492" s="16" t="s">
        <v>51</v>
      </c>
      <c r="AF492" s="16" t="s">
        <v>2562</v>
      </c>
      <c r="AG492" s="15" t="s">
        <v>54</v>
      </c>
    </row>
    <row r="493" spans="1:33" x14ac:dyDescent="0.5">
      <c r="A493" s="16" t="s">
        <v>2374</v>
      </c>
      <c r="B493" s="16" t="s">
        <v>2375</v>
      </c>
      <c r="C493" s="16" t="s">
        <v>2376</v>
      </c>
      <c r="D493" s="16">
        <v>2934275.25</v>
      </c>
      <c r="E493" s="16" t="s">
        <v>3040</v>
      </c>
      <c r="F493" s="16">
        <v>434716.03125</v>
      </c>
      <c r="G493" s="16" t="s">
        <v>3040</v>
      </c>
      <c r="H493" s="16">
        <v>912597.3125</v>
      </c>
      <c r="I493" s="16">
        <v>4265453</v>
      </c>
      <c r="J493" s="16">
        <v>1509075.5</v>
      </c>
      <c r="K493" s="16">
        <v>1564466.375</v>
      </c>
      <c r="L493" s="16" t="s">
        <v>3040</v>
      </c>
      <c r="M493" s="16">
        <v>254</v>
      </c>
      <c r="N493" s="16">
        <v>28.8</v>
      </c>
      <c r="O493" s="16">
        <f>(I493-F493)*3.72</f>
        <v>14250341.523750002</v>
      </c>
      <c r="P493" s="16" t="e">
        <f>(G493-D493)*5.89</f>
        <v>#VALUE!</v>
      </c>
      <c r="Q493" s="16">
        <f>(H493-F493)*1</f>
        <v>477881.28125</v>
      </c>
      <c r="R493" s="17" t="e">
        <f>MEDIAN(O493:Q493)</f>
        <v>#VALUE!</v>
      </c>
      <c r="S493" s="16" t="e">
        <f>(K493-E493)*1.23</f>
        <v>#VALUE!</v>
      </c>
      <c r="T493" s="16" t="e">
        <f>(L493-F493)*12.4</f>
        <v>#VALUE!</v>
      </c>
      <c r="U493" s="16">
        <f>(J493-D493)*1</f>
        <v>-1425199.75</v>
      </c>
      <c r="V493" s="42">
        <f>25000</f>
        <v>25000</v>
      </c>
      <c r="W493" s="16" t="e">
        <f>LOG(R493,2)</f>
        <v>#VALUE!</v>
      </c>
      <c r="X493" s="16">
        <f>LOG(V493,2)</f>
        <v>14.609640474436812</v>
      </c>
      <c r="Y493" s="3" t="e">
        <f>V493/R493</f>
        <v>#VALUE!</v>
      </c>
      <c r="Z493" s="3" t="e">
        <f>LOG(Y493,2)</f>
        <v>#VALUE!</v>
      </c>
      <c r="AA493" s="3" t="e">
        <f>TTEST(O493:Q493,S493:U493,2,1)</f>
        <v>#VALUE!</v>
      </c>
      <c r="AB493" s="3" t="e">
        <f>-LOG(AA493)</f>
        <v>#VALUE!</v>
      </c>
      <c r="AC493" s="16" t="s">
        <v>649</v>
      </c>
      <c r="AD493" s="16" t="s">
        <v>1812</v>
      </c>
      <c r="AE493" s="16" t="s">
        <v>51</v>
      </c>
      <c r="AF493" s="16" t="s">
        <v>2377</v>
      </c>
      <c r="AG493" s="15" t="s">
        <v>62</v>
      </c>
    </row>
    <row r="494" spans="1:33" x14ac:dyDescent="0.5">
      <c r="A494" s="16" t="s">
        <v>2378</v>
      </c>
      <c r="B494" s="16" t="s">
        <v>2379</v>
      </c>
      <c r="C494" s="16" t="s">
        <v>2380</v>
      </c>
      <c r="D494" s="16">
        <v>2934275.25</v>
      </c>
      <c r="E494" s="16" t="s">
        <v>3040</v>
      </c>
      <c r="F494" s="16">
        <v>434716.03125</v>
      </c>
      <c r="G494" s="16" t="s">
        <v>3040</v>
      </c>
      <c r="H494" s="16">
        <v>912597.3125</v>
      </c>
      <c r="I494" s="16">
        <v>4265453</v>
      </c>
      <c r="J494" s="16">
        <v>1509075.5</v>
      </c>
      <c r="K494" s="16">
        <v>1564466.375</v>
      </c>
      <c r="L494" s="16" t="s">
        <v>3040</v>
      </c>
      <c r="M494" s="16">
        <v>253</v>
      </c>
      <c r="N494" s="16">
        <v>28.7</v>
      </c>
      <c r="O494" s="16">
        <f>(I494-F494)*3.72</f>
        <v>14250341.523750002</v>
      </c>
      <c r="P494" s="16" t="e">
        <f>(G494-D494)*5.89</f>
        <v>#VALUE!</v>
      </c>
      <c r="Q494" s="16">
        <f>(H494-F494)*1</f>
        <v>477881.28125</v>
      </c>
      <c r="R494" s="17" t="e">
        <f>MEDIAN(O494:Q494)</f>
        <v>#VALUE!</v>
      </c>
      <c r="S494" s="16" t="e">
        <f>(K494-E494)*1.23</f>
        <v>#VALUE!</v>
      </c>
      <c r="T494" s="16" t="e">
        <f>(L494-F494)*12.4</f>
        <v>#VALUE!</v>
      </c>
      <c r="U494" s="16">
        <f>(J494-D494)*1</f>
        <v>-1425199.75</v>
      </c>
      <c r="V494" s="42">
        <f>25000</f>
        <v>25000</v>
      </c>
      <c r="W494" s="16" t="e">
        <f>LOG(R494,2)</f>
        <v>#VALUE!</v>
      </c>
      <c r="X494" s="16">
        <f>LOG(V494,2)</f>
        <v>14.609640474436812</v>
      </c>
      <c r="Y494" s="3" t="e">
        <f>V494/R494</f>
        <v>#VALUE!</v>
      </c>
      <c r="Z494" s="3" t="e">
        <f>LOG(Y494,2)</f>
        <v>#VALUE!</v>
      </c>
      <c r="AA494" s="3" t="e">
        <f>TTEST(O494:Q494,S494:U494,2,1)</f>
        <v>#VALUE!</v>
      </c>
      <c r="AB494" s="3" t="e">
        <f>-LOG(AA494)</f>
        <v>#VALUE!</v>
      </c>
      <c r="AC494" s="16" t="s">
        <v>545</v>
      </c>
      <c r="AD494" s="16" t="s">
        <v>206</v>
      </c>
      <c r="AE494" s="16" t="s">
        <v>51</v>
      </c>
      <c r="AF494" s="16" t="s">
        <v>984</v>
      </c>
      <c r="AG494" s="15" t="s">
        <v>62</v>
      </c>
    </row>
    <row r="495" spans="1:33" x14ac:dyDescent="0.5">
      <c r="A495" s="16" t="s">
        <v>2679</v>
      </c>
      <c r="B495" s="16" t="s">
        <v>2680</v>
      </c>
      <c r="C495" s="16" t="s">
        <v>2681</v>
      </c>
      <c r="D495" s="16" t="s">
        <v>3040</v>
      </c>
      <c r="E495" s="16">
        <v>358051.96875</v>
      </c>
      <c r="F495" s="16">
        <v>10176061</v>
      </c>
      <c r="G495" s="16" t="s">
        <v>3040</v>
      </c>
      <c r="H495" s="16">
        <v>4118260.3125</v>
      </c>
      <c r="I495" s="16">
        <v>2820767.75</v>
      </c>
      <c r="J495" s="16">
        <v>29090160</v>
      </c>
      <c r="K495" s="16">
        <v>2279656</v>
      </c>
      <c r="L495" s="16" t="s">
        <v>3040</v>
      </c>
      <c r="M495" s="16">
        <v>446</v>
      </c>
      <c r="N495" s="16">
        <v>49.8</v>
      </c>
      <c r="O495" s="16">
        <f>(I495-F495)*3.72</f>
        <v>-27361690.890000001</v>
      </c>
      <c r="P495" s="16" t="e">
        <f>(G495-D495)*5.89</f>
        <v>#VALUE!</v>
      </c>
      <c r="Q495" s="16">
        <f>(H495-F495)*1</f>
        <v>-6057800.6875</v>
      </c>
      <c r="R495" s="17">
        <v>80000</v>
      </c>
      <c r="S495" s="16">
        <f>(K495-E495)*1.23</f>
        <v>2363572.9584375001</v>
      </c>
      <c r="T495" s="16" t="e">
        <f>(L495-F495)*12.4</f>
        <v>#VALUE!</v>
      </c>
      <c r="U495" s="16" t="e">
        <f>(J495-D495)*1</f>
        <v>#VALUE!</v>
      </c>
      <c r="V495" s="42" t="e">
        <f>MEDIAN(S495:U495)</f>
        <v>#VALUE!</v>
      </c>
      <c r="W495" s="16">
        <f>LOG(R495,2)</f>
        <v>16.287712379549451</v>
      </c>
      <c r="X495" s="16" t="e">
        <f>LOG(V495,2)</f>
        <v>#VALUE!</v>
      </c>
      <c r="Y495" s="3" t="e">
        <f>V495/R495</f>
        <v>#VALUE!</v>
      </c>
      <c r="Z495" s="3" t="e">
        <f>LOG(Y495,2)</f>
        <v>#VALUE!</v>
      </c>
      <c r="AA495" s="3" t="e">
        <f>TTEST(O495:Q495,S495:U495,2,1)</f>
        <v>#VALUE!</v>
      </c>
      <c r="AB495" s="3" t="e">
        <f>-LOG(AA495)</f>
        <v>#VALUE!</v>
      </c>
      <c r="AC495" s="16" t="s">
        <v>2682</v>
      </c>
      <c r="AD495" s="16" t="s">
        <v>732</v>
      </c>
      <c r="AE495" s="16" t="s">
        <v>80</v>
      </c>
      <c r="AF495" s="16" t="s">
        <v>2683</v>
      </c>
      <c r="AG495" s="15" t="s">
        <v>485</v>
      </c>
    </row>
    <row r="496" spans="1:33" x14ac:dyDescent="0.5">
      <c r="A496" s="16" t="s">
        <v>2513</v>
      </c>
      <c r="B496" s="16" t="s">
        <v>2514</v>
      </c>
      <c r="C496" s="16" t="s">
        <v>2515</v>
      </c>
      <c r="D496" s="16">
        <v>1356364</v>
      </c>
      <c r="E496" s="16" t="s">
        <v>3040</v>
      </c>
      <c r="F496" s="16">
        <v>336272.5625</v>
      </c>
      <c r="G496" s="16" t="s">
        <v>3040</v>
      </c>
      <c r="H496" s="16">
        <v>3276519.25</v>
      </c>
      <c r="I496" s="16">
        <v>6291085</v>
      </c>
      <c r="J496" s="16" t="s">
        <v>3040</v>
      </c>
      <c r="K496" s="16">
        <v>2552028.25</v>
      </c>
      <c r="L496" s="16" t="s">
        <v>3040</v>
      </c>
      <c r="M496" s="16">
        <v>858</v>
      </c>
      <c r="N496" s="16">
        <v>95.7</v>
      </c>
      <c r="O496" s="16">
        <f>(I496-F496)*3.72</f>
        <v>22151902.267500002</v>
      </c>
      <c r="P496" s="16" t="e">
        <f>(G496-D496)*5.89</f>
        <v>#VALUE!</v>
      </c>
      <c r="Q496" s="16">
        <f>(H496-F496)*1</f>
        <v>2940246.6875</v>
      </c>
      <c r="R496" s="17" t="e">
        <f>MEDIAN(O496:Q496)</f>
        <v>#VALUE!</v>
      </c>
      <c r="S496" s="16" t="e">
        <f>(K496-E496)*1.23</f>
        <v>#VALUE!</v>
      </c>
      <c r="T496" s="16" t="e">
        <f>(L496-F496)*12.4</f>
        <v>#VALUE!</v>
      </c>
      <c r="U496" s="16" t="e">
        <f>(J496-D496)*1</f>
        <v>#VALUE!</v>
      </c>
      <c r="V496" s="42">
        <f>25000</f>
        <v>25000</v>
      </c>
      <c r="W496" s="16" t="e">
        <f>LOG(R496,2)</f>
        <v>#VALUE!</v>
      </c>
      <c r="X496" s="16">
        <f>LOG(V496,2)</f>
        <v>14.609640474436812</v>
      </c>
      <c r="Y496" s="3" t="e">
        <f>V496/R496</f>
        <v>#VALUE!</v>
      </c>
      <c r="Z496" s="3" t="e">
        <f>LOG(Y496,2)</f>
        <v>#VALUE!</v>
      </c>
      <c r="AA496" s="3" t="e">
        <f>TTEST(O496:Q496,S496:U496,2,1)</f>
        <v>#VALUE!</v>
      </c>
      <c r="AB496" s="3" t="e">
        <f>-LOG(AA496)</f>
        <v>#VALUE!</v>
      </c>
      <c r="AC496" s="16" t="s">
        <v>112</v>
      </c>
      <c r="AD496" s="16" t="s">
        <v>1539</v>
      </c>
      <c r="AE496" s="16" t="s">
        <v>51</v>
      </c>
      <c r="AF496" s="16" t="s">
        <v>2516</v>
      </c>
      <c r="AG496" s="15" t="s">
        <v>82</v>
      </c>
    </row>
    <row r="497" spans="1:33" x14ac:dyDescent="0.5">
      <c r="A497" s="16" t="s">
        <v>1901</v>
      </c>
      <c r="B497" s="16" t="s">
        <v>1902</v>
      </c>
      <c r="C497" s="16" t="s">
        <v>1903</v>
      </c>
      <c r="D497" s="16">
        <v>561876.5625</v>
      </c>
      <c r="E497" s="16">
        <v>912641.4375</v>
      </c>
      <c r="F497" s="16">
        <v>606988.125</v>
      </c>
      <c r="G497" s="16" t="s">
        <v>3040</v>
      </c>
      <c r="H497" s="16">
        <v>1777428.5</v>
      </c>
      <c r="I497" s="16">
        <v>3377284.5</v>
      </c>
      <c r="J497" s="16">
        <v>3083228.25</v>
      </c>
      <c r="K497" s="16">
        <v>2887541.75</v>
      </c>
      <c r="L497" s="16" t="s">
        <v>3040</v>
      </c>
      <c r="M497" s="16">
        <v>1383</v>
      </c>
      <c r="N497" s="16">
        <v>150.5</v>
      </c>
      <c r="O497" s="16">
        <f>(I497-F497)*3.72</f>
        <v>10305502.515000001</v>
      </c>
      <c r="P497" s="16" t="e">
        <f>(G497-D497)*5.89</f>
        <v>#VALUE!</v>
      </c>
      <c r="Q497" s="16">
        <f>(H497-F497)*1</f>
        <v>1170440.375</v>
      </c>
      <c r="R497" s="17" t="e">
        <f>MEDIAN(O497:Q497)</f>
        <v>#VALUE!</v>
      </c>
      <c r="S497" s="16">
        <f>(K497-E497)*1.23</f>
        <v>2429127.3843749999</v>
      </c>
      <c r="T497" s="16" t="e">
        <f>(L497-F497)*12.4</f>
        <v>#VALUE!</v>
      </c>
      <c r="U497" s="16">
        <f>(J497-D497)*1</f>
        <v>2521351.6875</v>
      </c>
      <c r="V497" s="42" t="e">
        <f>MEDIAN(S497:U497)</f>
        <v>#VALUE!</v>
      </c>
      <c r="W497" s="16" t="e">
        <f>LOG(R497,2)</f>
        <v>#VALUE!</v>
      </c>
      <c r="X497" s="16" t="e">
        <f>LOG(V497,2)</f>
        <v>#VALUE!</v>
      </c>
      <c r="Y497" s="3" t="e">
        <f>V497/R497</f>
        <v>#VALUE!</v>
      </c>
      <c r="Z497" s="3" t="e">
        <f>LOG(Y497,2)</f>
        <v>#VALUE!</v>
      </c>
      <c r="AA497" s="3" t="e">
        <f>TTEST(O497:Q497,S497:U497,2,1)</f>
        <v>#VALUE!</v>
      </c>
      <c r="AB497" s="3" t="e">
        <f>-LOG(AA497)</f>
        <v>#VALUE!</v>
      </c>
      <c r="AC497" s="16" t="s">
        <v>759</v>
      </c>
      <c r="AD497" s="16" t="s">
        <v>395</v>
      </c>
      <c r="AE497" s="16" t="s">
        <v>80</v>
      </c>
      <c r="AF497" s="16" t="s">
        <v>44</v>
      </c>
      <c r="AG497" s="15" t="s">
        <v>485</v>
      </c>
    </row>
    <row r="498" spans="1:33" x14ac:dyDescent="0.5">
      <c r="A498" s="16" t="s">
        <v>667</v>
      </c>
      <c r="B498" s="16" t="s">
        <v>668</v>
      </c>
      <c r="C498" s="16" t="s">
        <v>669</v>
      </c>
      <c r="D498" s="16">
        <v>4767819</v>
      </c>
      <c r="E498" s="16">
        <v>923382.875</v>
      </c>
      <c r="F498" s="16">
        <v>2946620.5</v>
      </c>
      <c r="G498" s="16">
        <v>15143893</v>
      </c>
      <c r="H498" s="16">
        <v>10813562</v>
      </c>
      <c r="I498" s="16">
        <v>4271443.5</v>
      </c>
      <c r="J498" s="16">
        <v>8236588.5</v>
      </c>
      <c r="K498" s="16">
        <v>3003949.5</v>
      </c>
      <c r="L498" s="16" t="s">
        <v>3040</v>
      </c>
      <c r="M498" s="16">
        <v>321</v>
      </c>
      <c r="N498" s="16">
        <v>33.799999999999997</v>
      </c>
      <c r="O498" s="16">
        <f>(I498-F498)*3.72</f>
        <v>4928341.5600000005</v>
      </c>
      <c r="P498" s="16">
        <f>(G498-D498)*5.89</f>
        <v>61115075.859999999</v>
      </c>
      <c r="Q498" s="16">
        <f>(H498-F498)*1</f>
        <v>7866941.5</v>
      </c>
      <c r="R498" s="17">
        <f>MEDIAN(O498:Q498)</f>
        <v>7866941.5</v>
      </c>
      <c r="S498" s="16">
        <f>(K498-E498)*1.23</f>
        <v>2559096.94875</v>
      </c>
      <c r="T498" s="16" t="e">
        <f>(L498-F498)*12.4</f>
        <v>#VALUE!</v>
      </c>
      <c r="U498" s="16">
        <f>(J498-D498)*1</f>
        <v>3468769.5</v>
      </c>
      <c r="V498" s="42" t="e">
        <f>MEDIAN(S498:U498)</f>
        <v>#VALUE!</v>
      </c>
      <c r="W498" s="16">
        <f>LOG(R498,2)</f>
        <v>22.907371424826788</v>
      </c>
      <c r="X498" s="16" t="e">
        <f>LOG(V498,2)</f>
        <v>#VALUE!</v>
      </c>
      <c r="Y498" s="3" t="e">
        <f>V498/R498</f>
        <v>#VALUE!</v>
      </c>
      <c r="Z498" s="3" t="e">
        <f>LOG(Y498,2)</f>
        <v>#VALUE!</v>
      </c>
      <c r="AA498" s="3" t="e">
        <f>TTEST(O498:Q498,S498:U498,2,1)</f>
        <v>#VALUE!</v>
      </c>
      <c r="AB498" s="3" t="e">
        <f>-LOG(AA498)</f>
        <v>#VALUE!</v>
      </c>
      <c r="AC498" s="16" t="s">
        <v>401</v>
      </c>
      <c r="AD498" s="16" t="s">
        <v>311</v>
      </c>
      <c r="AE498" s="16" t="s">
        <v>51</v>
      </c>
      <c r="AF498" s="16" t="s">
        <v>670</v>
      </c>
      <c r="AG498" s="15" t="s">
        <v>45</v>
      </c>
    </row>
    <row r="499" spans="1:33" x14ac:dyDescent="0.5">
      <c r="A499" s="16" t="s">
        <v>2015</v>
      </c>
      <c r="B499" s="16" t="s">
        <v>2016</v>
      </c>
      <c r="C499" s="16" t="s">
        <v>2017</v>
      </c>
      <c r="D499" s="16">
        <v>922970</v>
      </c>
      <c r="E499" s="16" t="s">
        <v>3040</v>
      </c>
      <c r="F499" s="16" t="s">
        <v>3040</v>
      </c>
      <c r="G499" s="16">
        <v>5154799</v>
      </c>
      <c r="H499" s="16">
        <v>2934862</v>
      </c>
      <c r="I499" s="16">
        <v>5744580.5</v>
      </c>
      <c r="J499" s="16">
        <v>5354001</v>
      </c>
      <c r="K499" s="16">
        <v>3031495</v>
      </c>
      <c r="L499" s="16" t="s">
        <v>3040</v>
      </c>
      <c r="M499" s="16">
        <v>271</v>
      </c>
      <c r="N499" s="16">
        <v>29.7</v>
      </c>
      <c r="O499" s="16" t="e">
        <f>(I499-F499)*3.72</f>
        <v>#VALUE!</v>
      </c>
      <c r="P499" s="16">
        <f>(G499-D499)*5.89</f>
        <v>24925472.809999999</v>
      </c>
      <c r="Q499" s="16" t="e">
        <f>(H499-F499)*1</f>
        <v>#VALUE!</v>
      </c>
      <c r="R499" s="17" t="e">
        <f>MEDIAN(O499:Q499)</f>
        <v>#VALUE!</v>
      </c>
      <c r="S499" s="16" t="e">
        <f>(K499-E499)*1.23</f>
        <v>#VALUE!</v>
      </c>
      <c r="T499" s="16" t="e">
        <f>(L499-F499)*12.4</f>
        <v>#VALUE!</v>
      </c>
      <c r="U499" s="16">
        <f>(J499-D499)*1</f>
        <v>4431031</v>
      </c>
      <c r="V499" s="42" t="e">
        <f>MEDIAN(S499:U499)</f>
        <v>#VALUE!</v>
      </c>
      <c r="W499" s="16" t="e">
        <f>LOG(R499,2)</f>
        <v>#VALUE!</v>
      </c>
      <c r="X499" s="16" t="e">
        <f>LOG(V499,2)</f>
        <v>#VALUE!</v>
      </c>
      <c r="Y499" s="3" t="e">
        <f>V499/R499</f>
        <v>#VALUE!</v>
      </c>
      <c r="Z499" s="3" t="e">
        <f>LOG(Y499,2)</f>
        <v>#VALUE!</v>
      </c>
      <c r="AA499" s="3" t="e">
        <f>TTEST(O499:Q499,S499:U499,2,1)</f>
        <v>#VALUE!</v>
      </c>
      <c r="AB499" s="3" t="e">
        <f>-LOG(AA499)</f>
        <v>#VALUE!</v>
      </c>
      <c r="AC499" s="16" t="s">
        <v>258</v>
      </c>
      <c r="AD499" s="16" t="s">
        <v>1016</v>
      </c>
      <c r="AE499" s="16" t="s">
        <v>51</v>
      </c>
      <c r="AF499" s="16" t="s">
        <v>2018</v>
      </c>
      <c r="AG499" s="15" t="s">
        <v>342</v>
      </c>
    </row>
    <row r="500" spans="1:33" x14ac:dyDescent="0.5">
      <c r="A500" s="16" t="s">
        <v>2287</v>
      </c>
      <c r="B500" s="16" t="s">
        <v>2288</v>
      </c>
      <c r="C500" s="16" t="s">
        <v>2289</v>
      </c>
      <c r="D500" s="16">
        <v>7964782.75</v>
      </c>
      <c r="E500" s="16" t="s">
        <v>3040</v>
      </c>
      <c r="F500" s="16" t="s">
        <v>3040</v>
      </c>
      <c r="G500" s="16">
        <v>25277184.5</v>
      </c>
      <c r="H500" s="16">
        <v>8298536</v>
      </c>
      <c r="I500" s="16">
        <v>12242979</v>
      </c>
      <c r="J500" s="16">
        <v>15806230.75</v>
      </c>
      <c r="K500" s="16">
        <v>3441468.75</v>
      </c>
      <c r="L500" s="16" t="s">
        <v>3040</v>
      </c>
      <c r="M500" s="16">
        <v>729</v>
      </c>
      <c r="N500" s="16">
        <v>80.2</v>
      </c>
      <c r="O500" s="16" t="e">
        <f>(I500-F500)*3.72</f>
        <v>#VALUE!</v>
      </c>
      <c r="P500" s="16">
        <f>(G500-D500)*5.89</f>
        <v>101970046.30749999</v>
      </c>
      <c r="Q500" s="16" t="e">
        <f>(H500-F500)*1</f>
        <v>#VALUE!</v>
      </c>
      <c r="R500" s="17" t="e">
        <f>MEDIAN(O500:Q500)</f>
        <v>#VALUE!</v>
      </c>
      <c r="S500" s="16" t="e">
        <f>(K500-E500)*1.23</f>
        <v>#VALUE!</v>
      </c>
      <c r="T500" s="16" t="e">
        <f>(L500-F500)*12.4</f>
        <v>#VALUE!</v>
      </c>
      <c r="U500" s="16">
        <f>(J500-D500)*1</f>
        <v>7841448</v>
      </c>
      <c r="V500" s="42" t="e">
        <f>MEDIAN(S500:U500)</f>
        <v>#VALUE!</v>
      </c>
      <c r="W500" s="16" t="e">
        <f>LOG(R500,2)</f>
        <v>#VALUE!</v>
      </c>
      <c r="X500" s="16" t="e">
        <f>LOG(V500,2)</f>
        <v>#VALUE!</v>
      </c>
      <c r="Y500" s="3" t="e">
        <f>V500/R500</f>
        <v>#VALUE!</v>
      </c>
      <c r="Z500" s="3" t="e">
        <f>LOG(Y500,2)</f>
        <v>#VALUE!</v>
      </c>
      <c r="AA500" s="3" t="e">
        <f>TTEST(O500:Q500,S500:U500,2,1)</f>
        <v>#VALUE!</v>
      </c>
      <c r="AB500" s="3" t="e">
        <f>-LOG(AA500)</f>
        <v>#VALUE!</v>
      </c>
      <c r="AC500" s="16" t="s">
        <v>2290</v>
      </c>
      <c r="AD500" s="16" t="s">
        <v>72</v>
      </c>
      <c r="AE500" s="16" t="s">
        <v>51</v>
      </c>
      <c r="AF500" s="16" t="s">
        <v>2291</v>
      </c>
      <c r="AG500" s="15" t="s">
        <v>45</v>
      </c>
    </row>
    <row r="501" spans="1:33" x14ac:dyDescent="0.5">
      <c r="A501" s="16" t="s">
        <v>2475</v>
      </c>
      <c r="B501" s="16" t="s">
        <v>2476</v>
      </c>
      <c r="C501" s="16" t="s">
        <v>2477</v>
      </c>
      <c r="D501" s="16">
        <v>2520566.75</v>
      </c>
      <c r="E501" s="16" t="s">
        <v>3040</v>
      </c>
      <c r="F501" s="16" t="s">
        <v>3040</v>
      </c>
      <c r="G501" s="16">
        <v>983570.5</v>
      </c>
      <c r="H501" s="16">
        <v>1813416</v>
      </c>
      <c r="I501" s="16">
        <v>4710733</v>
      </c>
      <c r="J501" s="16">
        <v>2253883.75</v>
      </c>
      <c r="K501" s="16">
        <v>4182295.5</v>
      </c>
      <c r="L501" s="16" t="s">
        <v>3040</v>
      </c>
      <c r="M501" s="16">
        <v>505</v>
      </c>
      <c r="N501" s="16">
        <v>55.2</v>
      </c>
      <c r="O501" s="16" t="e">
        <f>(I501-F501)*3.72</f>
        <v>#VALUE!</v>
      </c>
      <c r="P501" s="16">
        <f>(G501-D501)*5.89</f>
        <v>-9052907.9124999996</v>
      </c>
      <c r="Q501" s="16" t="e">
        <f>(H501-F501)*1</f>
        <v>#VALUE!</v>
      </c>
      <c r="R501" s="17" t="e">
        <f>MEDIAN(O501:Q501)</f>
        <v>#VALUE!</v>
      </c>
      <c r="S501" s="16" t="e">
        <f>(K501-E501)*1.23</f>
        <v>#VALUE!</v>
      </c>
      <c r="T501" s="16" t="e">
        <f>(L501-F501)*12.4</f>
        <v>#VALUE!</v>
      </c>
      <c r="U501" s="16">
        <f>(J501-D501)*1</f>
        <v>-266683</v>
      </c>
      <c r="V501" s="42">
        <f>25000</f>
        <v>25000</v>
      </c>
      <c r="W501" s="16" t="e">
        <f>LOG(R501,2)</f>
        <v>#VALUE!</v>
      </c>
      <c r="X501" s="16">
        <f>LOG(V501,2)</f>
        <v>14.609640474436812</v>
      </c>
      <c r="Y501" s="3" t="e">
        <f>V501/R501</f>
        <v>#VALUE!</v>
      </c>
      <c r="Z501" s="3" t="e">
        <f>LOG(Y501,2)</f>
        <v>#VALUE!</v>
      </c>
      <c r="AA501" s="3" t="e">
        <f>TTEST(O501:Q501,S501:U501,2,1)</f>
        <v>#VALUE!</v>
      </c>
      <c r="AB501" s="3" t="e">
        <f>-LOG(AA501)</f>
        <v>#VALUE!</v>
      </c>
      <c r="AC501" s="16" t="s">
        <v>2478</v>
      </c>
      <c r="AD501" s="16" t="s">
        <v>842</v>
      </c>
      <c r="AE501" s="16" t="s">
        <v>80</v>
      </c>
      <c r="AF501" s="16" t="s">
        <v>2479</v>
      </c>
      <c r="AG501" s="15" t="s">
        <v>45</v>
      </c>
    </row>
    <row r="502" spans="1:33" x14ac:dyDescent="0.5">
      <c r="A502" s="16" t="s">
        <v>2430</v>
      </c>
      <c r="B502" s="16" t="s">
        <v>2431</v>
      </c>
      <c r="C502" s="16" t="s">
        <v>2432</v>
      </c>
      <c r="D502" s="16">
        <v>4379438.125</v>
      </c>
      <c r="E502" s="16" t="s">
        <v>3040</v>
      </c>
      <c r="F502" s="16" t="s">
        <v>3040</v>
      </c>
      <c r="G502" s="16">
        <v>8543041.125</v>
      </c>
      <c r="H502" s="16">
        <v>8235556.5</v>
      </c>
      <c r="I502" s="16">
        <v>7026802.375</v>
      </c>
      <c r="J502" s="16">
        <v>4979679.375</v>
      </c>
      <c r="K502" s="16">
        <v>4214336</v>
      </c>
      <c r="L502" s="16" t="s">
        <v>3040</v>
      </c>
      <c r="M502" s="16">
        <v>92</v>
      </c>
      <c r="N502" s="16">
        <v>10.8</v>
      </c>
      <c r="O502" s="16" t="e">
        <f>(I502-F502)*3.72</f>
        <v>#VALUE!</v>
      </c>
      <c r="P502" s="16">
        <f>(G502-D502)*5.89</f>
        <v>24523621.669999998</v>
      </c>
      <c r="Q502" s="16" t="e">
        <f>(H502-F502)*1</f>
        <v>#VALUE!</v>
      </c>
      <c r="R502" s="17" t="e">
        <f>MEDIAN(O502:Q502)</f>
        <v>#VALUE!</v>
      </c>
      <c r="S502" s="16" t="e">
        <f>(K502-E502)*1.23</f>
        <v>#VALUE!</v>
      </c>
      <c r="T502" s="16" t="e">
        <f>(L502-F502)*12.4</f>
        <v>#VALUE!</v>
      </c>
      <c r="U502" s="16">
        <f>(J502-D502)*1</f>
        <v>600241.25</v>
      </c>
      <c r="V502" s="42" t="e">
        <f>MEDIAN(S502:U502)</f>
        <v>#VALUE!</v>
      </c>
      <c r="W502" s="16" t="e">
        <f>LOG(R502,2)</f>
        <v>#VALUE!</v>
      </c>
      <c r="X502" s="16" t="e">
        <f>LOG(V502,2)</f>
        <v>#VALUE!</v>
      </c>
      <c r="Y502" s="3" t="e">
        <f>V502/R502</f>
        <v>#VALUE!</v>
      </c>
      <c r="Z502" s="3" t="e">
        <f>LOG(Y502,2)</f>
        <v>#VALUE!</v>
      </c>
      <c r="AA502" s="3" t="e">
        <f>TTEST(O502:Q502,S502:U502,2,1)</f>
        <v>#VALUE!</v>
      </c>
      <c r="AB502" s="3" t="e">
        <f>-LOG(AA502)</f>
        <v>#VALUE!</v>
      </c>
      <c r="AC502" s="16" t="s">
        <v>2000</v>
      </c>
      <c r="AD502" s="16" t="s">
        <v>72</v>
      </c>
      <c r="AE502" s="16" t="s">
        <v>43</v>
      </c>
      <c r="AF502" s="16" t="s">
        <v>490</v>
      </c>
      <c r="AG502" s="15" t="s">
        <v>281</v>
      </c>
    </row>
    <row r="503" spans="1:33" x14ac:dyDescent="0.5">
      <c r="A503" s="16" t="s">
        <v>2347</v>
      </c>
      <c r="B503" s="16" t="s">
        <v>2348</v>
      </c>
      <c r="C503" s="16" t="s">
        <v>2349</v>
      </c>
      <c r="D503" s="16">
        <v>4403409.5</v>
      </c>
      <c r="E503" s="16" t="s">
        <v>3040</v>
      </c>
      <c r="F503" s="16">
        <v>4431108.5</v>
      </c>
      <c r="G503" s="16">
        <v>7508203.5</v>
      </c>
      <c r="H503" s="16">
        <v>2488256.75</v>
      </c>
      <c r="I503" s="16">
        <v>7875087</v>
      </c>
      <c r="J503" s="16">
        <v>5359415.5</v>
      </c>
      <c r="K503" s="16">
        <v>4402198</v>
      </c>
      <c r="L503" s="16" t="s">
        <v>3040</v>
      </c>
      <c r="M503" s="16">
        <v>559</v>
      </c>
      <c r="N503" s="16">
        <v>59.8</v>
      </c>
      <c r="O503" s="16">
        <f>(I503-F503)*3.72</f>
        <v>12811600.020000001</v>
      </c>
      <c r="P503" s="16">
        <f>(G503-D503)*5.89</f>
        <v>18287236.66</v>
      </c>
      <c r="Q503" s="16">
        <f>(H503-F503)*1</f>
        <v>-1942851.75</v>
      </c>
      <c r="R503" s="17">
        <f>MEDIAN(O503:Q503)</f>
        <v>12811600.020000001</v>
      </c>
      <c r="S503" s="16" t="e">
        <f>(K503-E503)*1.23</f>
        <v>#VALUE!</v>
      </c>
      <c r="T503" s="16" t="e">
        <f>(L503-F503)*12.4</f>
        <v>#VALUE!</v>
      </c>
      <c r="U503" s="16">
        <f>(J503-D503)*1</f>
        <v>956006</v>
      </c>
      <c r="V503" s="42" t="e">
        <f>MEDIAN(S503:U503)</f>
        <v>#VALUE!</v>
      </c>
      <c r="W503" s="16">
        <f>LOG(R503,2)</f>
        <v>23.610947326992644</v>
      </c>
      <c r="X503" s="16" t="e">
        <f>LOG(V503,2)</f>
        <v>#VALUE!</v>
      </c>
      <c r="Y503" s="3" t="e">
        <f>V503/R503</f>
        <v>#VALUE!</v>
      </c>
      <c r="Z503" s="3" t="e">
        <f>LOG(Y503,2)</f>
        <v>#VALUE!</v>
      </c>
      <c r="AA503" s="3" t="e">
        <f>TTEST(O503:Q503,S503:U503,2,1)</f>
        <v>#VALUE!</v>
      </c>
      <c r="AB503" s="3" t="e">
        <f>-LOG(AA503)</f>
        <v>#VALUE!</v>
      </c>
      <c r="AC503" s="16" t="s">
        <v>131</v>
      </c>
      <c r="AD503" s="16" t="s">
        <v>311</v>
      </c>
      <c r="AE503" s="16" t="s">
        <v>60</v>
      </c>
      <c r="AF503" s="16" t="s">
        <v>405</v>
      </c>
      <c r="AG503" s="15" t="s">
        <v>45</v>
      </c>
    </row>
    <row r="504" spans="1:33" x14ac:dyDescent="0.5">
      <c r="A504" s="16" t="s">
        <v>1289</v>
      </c>
      <c r="B504" s="16" t="s">
        <v>1290</v>
      </c>
      <c r="C504" s="16" t="s">
        <v>1291</v>
      </c>
      <c r="D504" s="16">
        <v>2791703.25</v>
      </c>
      <c r="E504" s="16" t="s">
        <v>3040</v>
      </c>
      <c r="F504" s="16">
        <v>3397936.25</v>
      </c>
      <c r="G504" s="16" t="s">
        <v>3040</v>
      </c>
      <c r="H504" s="16">
        <v>5344152.5</v>
      </c>
      <c r="I504" s="16">
        <v>8272844</v>
      </c>
      <c r="J504" s="16">
        <v>6074847.5</v>
      </c>
      <c r="K504" s="16">
        <v>4459155.5</v>
      </c>
      <c r="L504" s="16" t="s">
        <v>3040</v>
      </c>
      <c r="M504" s="16">
        <v>1215</v>
      </c>
      <c r="N504" s="16">
        <v>131.30000000000001</v>
      </c>
      <c r="O504" s="16">
        <f>(I504-F504)*3.72</f>
        <v>18134656.830000002</v>
      </c>
      <c r="P504" s="16" t="e">
        <f>(G504-D504)*5.89</f>
        <v>#VALUE!</v>
      </c>
      <c r="Q504" s="16">
        <f>(H504-F504)*1</f>
        <v>1946216.25</v>
      </c>
      <c r="R504" s="17" t="e">
        <f>MEDIAN(O504:Q504)</f>
        <v>#VALUE!</v>
      </c>
      <c r="S504" s="16" t="e">
        <f>(K504-E504)*1.23</f>
        <v>#VALUE!</v>
      </c>
      <c r="T504" s="16" t="e">
        <f>(L504-F504)*12.4</f>
        <v>#VALUE!</v>
      </c>
      <c r="U504" s="16">
        <f>(J504-D504)*1</f>
        <v>3283144.25</v>
      </c>
      <c r="V504" s="42" t="e">
        <f>MEDIAN(S504:U504)</f>
        <v>#VALUE!</v>
      </c>
      <c r="W504" s="16" t="e">
        <f>LOG(R504,2)</f>
        <v>#VALUE!</v>
      </c>
      <c r="X504" s="16" t="e">
        <f>LOG(V504,2)</f>
        <v>#VALUE!</v>
      </c>
      <c r="Y504" s="3" t="e">
        <f>V504/R504</f>
        <v>#VALUE!</v>
      </c>
      <c r="Z504" s="3" t="e">
        <f>LOG(Y504,2)</f>
        <v>#VALUE!</v>
      </c>
      <c r="AA504" s="3" t="e">
        <f>TTEST(O504:Q504,S504:U504,2,1)</f>
        <v>#VALUE!</v>
      </c>
      <c r="AB504" s="3" t="e">
        <f>-LOG(AA504)</f>
        <v>#VALUE!</v>
      </c>
      <c r="AC504" s="16" t="s">
        <v>1292</v>
      </c>
      <c r="AD504" s="16" t="s">
        <v>1233</v>
      </c>
      <c r="AE504" s="16" t="s">
        <v>381</v>
      </c>
      <c r="AF504" s="16" t="s">
        <v>1293</v>
      </c>
      <c r="AG504" s="15" t="s">
        <v>45</v>
      </c>
    </row>
    <row r="505" spans="1:33" x14ac:dyDescent="0.5">
      <c r="A505" s="16" t="s">
        <v>2462</v>
      </c>
      <c r="B505" s="16" t="s">
        <v>2463</v>
      </c>
      <c r="C505" s="16" t="s">
        <v>2464</v>
      </c>
      <c r="D505" s="16">
        <v>10505409.5625</v>
      </c>
      <c r="E505" s="16" t="s">
        <v>3040</v>
      </c>
      <c r="F505" s="16" t="s">
        <v>3040</v>
      </c>
      <c r="G505" s="16" t="s">
        <v>3040</v>
      </c>
      <c r="H505" s="16">
        <v>1312698.875</v>
      </c>
      <c r="I505" s="16">
        <v>17772569.5</v>
      </c>
      <c r="J505" s="16" t="s">
        <v>3040</v>
      </c>
      <c r="K505" s="16">
        <v>4625699</v>
      </c>
      <c r="L505" s="16" t="s">
        <v>3040</v>
      </c>
      <c r="M505" s="16">
        <v>427</v>
      </c>
      <c r="N505" s="16">
        <v>47.2</v>
      </c>
      <c r="O505" s="16" t="e">
        <f>(I505-F505)*3.72</f>
        <v>#VALUE!</v>
      </c>
      <c r="P505" s="16" t="e">
        <f>(G505-D505)*5.89</f>
        <v>#VALUE!</v>
      </c>
      <c r="Q505" s="16" t="e">
        <f>(H505-F505)*1</f>
        <v>#VALUE!</v>
      </c>
      <c r="R505" s="17" t="e">
        <f>MEDIAN(O505:Q505)</f>
        <v>#VALUE!</v>
      </c>
      <c r="S505" s="16" t="e">
        <f>(K505-E505)*1.23</f>
        <v>#VALUE!</v>
      </c>
      <c r="T505" s="16" t="e">
        <f>(L505-F505)*12.4</f>
        <v>#VALUE!</v>
      </c>
      <c r="U505" s="16" t="e">
        <f>(J505-D505)*1</f>
        <v>#VALUE!</v>
      </c>
      <c r="V505" s="42">
        <f>25000</f>
        <v>25000</v>
      </c>
      <c r="W505" s="16" t="e">
        <f>LOG(R505,2)</f>
        <v>#VALUE!</v>
      </c>
      <c r="X505" s="16">
        <f>LOG(V505,2)</f>
        <v>14.609640474436812</v>
      </c>
      <c r="Y505" s="3" t="e">
        <f>V505/R505</f>
        <v>#VALUE!</v>
      </c>
      <c r="Z505" s="3" t="e">
        <f>LOG(Y505,2)</f>
        <v>#VALUE!</v>
      </c>
      <c r="AA505" s="3" t="e">
        <f>TTEST(O505:Q505,S505:U505,2,1)</f>
        <v>#VALUE!</v>
      </c>
      <c r="AB505" s="3" t="e">
        <f>-LOG(AA505)</f>
        <v>#VALUE!</v>
      </c>
      <c r="AC505" s="16" t="s">
        <v>1220</v>
      </c>
      <c r="AD505" s="16" t="s">
        <v>305</v>
      </c>
      <c r="AE505" s="16" t="s">
        <v>60</v>
      </c>
      <c r="AF505" s="16" t="s">
        <v>2465</v>
      </c>
      <c r="AG505" s="15" t="s">
        <v>2466</v>
      </c>
    </row>
    <row r="506" spans="1:33" x14ac:dyDescent="0.5">
      <c r="A506" s="16" t="s">
        <v>449</v>
      </c>
      <c r="B506" s="16" t="s">
        <v>450</v>
      </c>
      <c r="C506" s="16" t="s">
        <v>451</v>
      </c>
      <c r="D506" s="16" t="s">
        <v>3040</v>
      </c>
      <c r="E506" s="16" t="s">
        <v>3040</v>
      </c>
      <c r="F506" s="16">
        <v>2618621</v>
      </c>
      <c r="G506" s="16">
        <v>9942396</v>
      </c>
      <c r="H506" s="16">
        <v>5250989.5</v>
      </c>
      <c r="I506" s="16">
        <v>6962353.5</v>
      </c>
      <c r="J506" s="16">
        <v>7210979.5</v>
      </c>
      <c r="K506" s="16">
        <v>4777406</v>
      </c>
      <c r="L506" s="16" t="s">
        <v>3040</v>
      </c>
      <c r="M506" s="16">
        <v>474</v>
      </c>
      <c r="N506" s="16">
        <v>51.3</v>
      </c>
      <c r="O506" s="16">
        <f>(I506-F506)*3.72</f>
        <v>16158684.9</v>
      </c>
      <c r="P506" s="16" t="e">
        <f>(G506-D506)*5.89</f>
        <v>#VALUE!</v>
      </c>
      <c r="Q506" s="16">
        <f>(H506-F506)*1</f>
        <v>2632368.5</v>
      </c>
      <c r="R506" s="17" t="e">
        <f>MEDIAN(O506:Q506)</f>
        <v>#VALUE!</v>
      </c>
      <c r="S506" s="16" t="e">
        <f>(K506-E506)*1.23</f>
        <v>#VALUE!</v>
      </c>
      <c r="T506" s="16" t="e">
        <f>(L506-F506)*12.4</f>
        <v>#VALUE!</v>
      </c>
      <c r="U506" s="16" t="e">
        <f>(J506-D506)*1</f>
        <v>#VALUE!</v>
      </c>
      <c r="V506" s="42" t="e">
        <f>MEDIAN(S506:U506)</f>
        <v>#VALUE!</v>
      </c>
      <c r="W506" s="16" t="e">
        <f>LOG(R506,2)</f>
        <v>#VALUE!</v>
      </c>
      <c r="X506" s="16" t="e">
        <f>LOG(V506,2)</f>
        <v>#VALUE!</v>
      </c>
      <c r="Y506" s="3" t="e">
        <f>V506/R506</f>
        <v>#VALUE!</v>
      </c>
      <c r="Z506" s="3" t="e">
        <f>LOG(Y506,2)</f>
        <v>#VALUE!</v>
      </c>
      <c r="AA506" s="3" t="e">
        <f>TTEST(O506:Q506,S506:U506,2,1)</f>
        <v>#VALUE!</v>
      </c>
      <c r="AB506" s="3" t="e">
        <f>-LOG(AA506)</f>
        <v>#VALUE!</v>
      </c>
      <c r="AC506" s="16" t="s">
        <v>49</v>
      </c>
      <c r="AD506" s="16" t="s">
        <v>452</v>
      </c>
      <c r="AE506" s="16" t="s">
        <v>51</v>
      </c>
      <c r="AF506" s="16" t="s">
        <v>453</v>
      </c>
      <c r="AG506" s="15" t="s">
        <v>454</v>
      </c>
    </row>
    <row r="507" spans="1:33" x14ac:dyDescent="0.5">
      <c r="A507" s="16" t="s">
        <v>2551</v>
      </c>
      <c r="B507" s="16" t="s">
        <v>2552</v>
      </c>
      <c r="C507" s="16" t="s">
        <v>2553</v>
      </c>
      <c r="D507" s="16">
        <v>2656866.375</v>
      </c>
      <c r="E507" s="16" t="s">
        <v>3040</v>
      </c>
      <c r="F507" s="16">
        <v>1694064.25</v>
      </c>
      <c r="G507" s="16">
        <v>3449312.75</v>
      </c>
      <c r="H507" s="16" t="s">
        <v>3040</v>
      </c>
      <c r="I507" s="16">
        <v>11063124.5</v>
      </c>
      <c r="J507" s="16">
        <v>2472301.75</v>
      </c>
      <c r="K507" s="16">
        <v>5049455</v>
      </c>
      <c r="L507" s="16" t="s">
        <v>3040</v>
      </c>
      <c r="M507" s="16">
        <v>1179</v>
      </c>
      <c r="N507" s="16">
        <v>127</v>
      </c>
      <c r="O507" s="16">
        <f>(I507-F507)*3.72</f>
        <v>34852904.130000003</v>
      </c>
      <c r="P507" s="16">
        <f>(G507-D507)*5.89</f>
        <v>4667509.1487499997</v>
      </c>
      <c r="Q507" s="16" t="e">
        <f>(H507-F507)*1</f>
        <v>#VALUE!</v>
      </c>
      <c r="R507" s="17" t="e">
        <f>MEDIAN(O507:Q507)</f>
        <v>#VALUE!</v>
      </c>
      <c r="S507" s="16" t="e">
        <f>(K507-E507)*1.23</f>
        <v>#VALUE!</v>
      </c>
      <c r="T507" s="16" t="e">
        <f>(L507-F507)*12.4</f>
        <v>#VALUE!</v>
      </c>
      <c r="U507" s="16">
        <f>(J507-D507)*1</f>
        <v>-184564.625</v>
      </c>
      <c r="V507" s="42">
        <f>25000</f>
        <v>25000</v>
      </c>
      <c r="W507" s="16" t="e">
        <f>LOG(R507,2)</f>
        <v>#VALUE!</v>
      </c>
      <c r="X507" s="16">
        <f>LOG(V507,2)</f>
        <v>14.609640474436812</v>
      </c>
      <c r="Y507" s="3" t="e">
        <f>V507/R507</f>
        <v>#VALUE!</v>
      </c>
      <c r="Z507" s="3" t="e">
        <f>LOG(Y507,2)</f>
        <v>#VALUE!</v>
      </c>
      <c r="AA507" s="3" t="e">
        <f>TTEST(O507:Q507,S507:U507,2,1)</f>
        <v>#VALUE!</v>
      </c>
      <c r="AB507" s="3" t="e">
        <f>-LOG(AA507)</f>
        <v>#VALUE!</v>
      </c>
      <c r="AC507" s="16" t="s">
        <v>1165</v>
      </c>
      <c r="AD507" s="16" t="s">
        <v>732</v>
      </c>
      <c r="AE507" s="16" t="s">
        <v>51</v>
      </c>
      <c r="AF507" s="16" t="s">
        <v>44</v>
      </c>
      <c r="AG507" s="15" t="s">
        <v>62</v>
      </c>
    </row>
    <row r="508" spans="1:33" x14ac:dyDescent="0.5">
      <c r="A508" s="16" t="s">
        <v>2050</v>
      </c>
      <c r="B508" s="16" t="s">
        <v>2051</v>
      </c>
      <c r="C508" s="16" t="s">
        <v>2052</v>
      </c>
      <c r="D508" s="16">
        <v>3082111.5</v>
      </c>
      <c r="E508" s="16" t="s">
        <v>3040</v>
      </c>
      <c r="F508" s="16">
        <v>3768245.75</v>
      </c>
      <c r="G508" s="16" t="s">
        <v>3040</v>
      </c>
      <c r="H508" s="16">
        <v>5427858.5</v>
      </c>
      <c r="I508" s="16">
        <v>7233957</v>
      </c>
      <c r="J508" s="16">
        <v>6538499.5</v>
      </c>
      <c r="K508" s="16">
        <v>5085202</v>
      </c>
      <c r="L508" s="16" t="s">
        <v>3040</v>
      </c>
      <c r="M508" s="16">
        <v>404</v>
      </c>
      <c r="N508" s="16">
        <v>45.5</v>
      </c>
      <c r="O508" s="16">
        <f>(I508-F508)*3.72</f>
        <v>12892445.850000001</v>
      </c>
      <c r="P508" s="16" t="e">
        <f>(G508-D508)*5.89</f>
        <v>#VALUE!</v>
      </c>
      <c r="Q508" s="16">
        <f>(H508-F508)*1</f>
        <v>1659612.75</v>
      </c>
      <c r="R508" s="17" t="e">
        <f>MEDIAN(O508:Q508)</f>
        <v>#VALUE!</v>
      </c>
      <c r="S508" s="16" t="e">
        <f>(K508-E508)*1.23</f>
        <v>#VALUE!</v>
      </c>
      <c r="T508" s="16" t="e">
        <f>(L508-F508)*12.4</f>
        <v>#VALUE!</v>
      </c>
      <c r="U508" s="16">
        <f>(J508-D508)*1</f>
        <v>3456388</v>
      </c>
      <c r="V508" s="42" t="e">
        <f>MEDIAN(S508:U508)</f>
        <v>#VALUE!</v>
      </c>
      <c r="W508" s="16" t="e">
        <f>LOG(R508,2)</f>
        <v>#VALUE!</v>
      </c>
      <c r="X508" s="16" t="e">
        <f>LOG(V508,2)</f>
        <v>#VALUE!</v>
      </c>
      <c r="Y508" s="3" t="e">
        <f>V508/R508</f>
        <v>#VALUE!</v>
      </c>
      <c r="Z508" s="3" t="e">
        <f>LOG(Y508,2)</f>
        <v>#VALUE!</v>
      </c>
      <c r="AA508" s="3" t="e">
        <f>TTEST(O508:Q508,S508:U508,2,1)</f>
        <v>#VALUE!</v>
      </c>
      <c r="AB508" s="3" t="e">
        <f>-LOG(AA508)</f>
        <v>#VALUE!</v>
      </c>
      <c r="AC508" s="16" t="s">
        <v>1065</v>
      </c>
      <c r="AD508" s="16" t="s">
        <v>389</v>
      </c>
      <c r="AE508" s="16" t="s">
        <v>396</v>
      </c>
      <c r="AF508" s="16" t="s">
        <v>2053</v>
      </c>
      <c r="AG508" s="15" t="s">
        <v>62</v>
      </c>
    </row>
    <row r="509" spans="1:33" x14ac:dyDescent="0.5">
      <c r="A509" s="16" t="s">
        <v>2617</v>
      </c>
      <c r="B509" s="16" t="s">
        <v>2618</v>
      </c>
      <c r="C509" s="16" t="s">
        <v>2619</v>
      </c>
      <c r="D509" s="16">
        <v>2456340.75</v>
      </c>
      <c r="E509" s="16">
        <v>672681.8125</v>
      </c>
      <c r="F509" s="16" t="s">
        <v>3040</v>
      </c>
      <c r="G509" s="16">
        <v>5349362.5</v>
      </c>
      <c r="H509" s="16">
        <v>3353714.75</v>
      </c>
      <c r="I509" s="16">
        <v>8362197</v>
      </c>
      <c r="J509" s="16">
        <v>2181225.5</v>
      </c>
      <c r="K509" s="16">
        <v>5521192.5</v>
      </c>
      <c r="L509" s="16" t="s">
        <v>3040</v>
      </c>
      <c r="M509" s="16">
        <v>449</v>
      </c>
      <c r="N509" s="16">
        <v>52.5</v>
      </c>
      <c r="O509" s="16" t="e">
        <f>(I509-F509)*3.72</f>
        <v>#VALUE!</v>
      </c>
      <c r="P509" s="16">
        <f>(G509-D509)*5.89</f>
        <v>17039898.107499998</v>
      </c>
      <c r="Q509" s="16" t="e">
        <f>(H509-F509)*1</f>
        <v>#VALUE!</v>
      </c>
      <c r="R509" s="17" t="e">
        <f>MEDIAN(O509:Q509)</f>
        <v>#VALUE!</v>
      </c>
      <c r="S509" s="16">
        <f>(K509-E509)*1.23</f>
        <v>5963668.1456249999</v>
      </c>
      <c r="T509" s="16" t="e">
        <f>(L509-F509)*12.4</f>
        <v>#VALUE!</v>
      </c>
      <c r="U509" s="16">
        <f>(J509-D509)*1</f>
        <v>-275115.25</v>
      </c>
      <c r="V509" s="42">
        <f>25000</f>
        <v>25000</v>
      </c>
      <c r="W509" s="16" t="e">
        <f>LOG(R509,2)</f>
        <v>#VALUE!</v>
      </c>
      <c r="X509" s="16">
        <f>LOG(V509,2)</f>
        <v>14.609640474436812</v>
      </c>
      <c r="Y509" s="3" t="e">
        <f>V509/R509</f>
        <v>#VALUE!</v>
      </c>
      <c r="Z509" s="3" t="e">
        <f>LOG(Y509,2)</f>
        <v>#VALUE!</v>
      </c>
      <c r="AA509" s="3" t="e">
        <f>TTEST(O509:Q509,S509:U509,2,1)</f>
        <v>#VALUE!</v>
      </c>
      <c r="AB509" s="3" t="e">
        <f>-LOG(AA509)</f>
        <v>#VALUE!</v>
      </c>
      <c r="AC509" s="16" t="s">
        <v>937</v>
      </c>
      <c r="AD509" s="16" t="s">
        <v>2620</v>
      </c>
      <c r="AE509" s="16" t="s">
        <v>766</v>
      </c>
      <c r="AF509" s="16" t="s">
        <v>2621</v>
      </c>
      <c r="AG509" s="15" t="s">
        <v>101</v>
      </c>
    </row>
    <row r="510" spans="1:33" x14ac:dyDescent="0.5">
      <c r="A510" s="16" t="s">
        <v>202</v>
      </c>
      <c r="B510" s="16" t="s">
        <v>203</v>
      </c>
      <c r="C510" s="16" t="s">
        <v>204</v>
      </c>
      <c r="D510" s="16">
        <v>4964735</v>
      </c>
      <c r="E510" s="16">
        <v>1789465.625</v>
      </c>
      <c r="F510" s="16">
        <v>801427.125</v>
      </c>
      <c r="G510" s="16" t="s">
        <v>3040</v>
      </c>
      <c r="H510" s="16">
        <v>4204249.5</v>
      </c>
      <c r="I510" s="16">
        <v>20494936</v>
      </c>
      <c r="J510" s="16">
        <v>6416400.5</v>
      </c>
      <c r="K510" s="16">
        <v>5701976</v>
      </c>
      <c r="L510" s="16" t="s">
        <v>3040</v>
      </c>
      <c r="M510" s="16">
        <v>530</v>
      </c>
      <c r="N510" s="16">
        <v>57.8</v>
      </c>
      <c r="O510" s="16">
        <f>(I510-F510)*3.72</f>
        <v>73259853.015000001</v>
      </c>
      <c r="P510" s="16" t="e">
        <f>(G510-D510)*5.89</f>
        <v>#VALUE!</v>
      </c>
      <c r="Q510" s="16">
        <f>(H510-F510)*1</f>
        <v>3402822.375</v>
      </c>
      <c r="R510" s="17" t="e">
        <f>MEDIAN(O510:Q510)</f>
        <v>#VALUE!</v>
      </c>
      <c r="S510" s="16">
        <f>(K510-E510)*1.23</f>
        <v>4812387.7612499995</v>
      </c>
      <c r="T510" s="16" t="e">
        <f>(L510-F510)*12.4</f>
        <v>#VALUE!</v>
      </c>
      <c r="U510" s="16">
        <f>(J510-D510)*1</f>
        <v>1451665.5</v>
      </c>
      <c r="V510" s="42" t="e">
        <f>MEDIAN(S510:U510)</f>
        <v>#VALUE!</v>
      </c>
      <c r="W510" s="16" t="e">
        <f>LOG(R510,2)</f>
        <v>#VALUE!</v>
      </c>
      <c r="X510" s="16" t="e">
        <f>LOG(V510,2)</f>
        <v>#VALUE!</v>
      </c>
      <c r="Y510" s="3" t="e">
        <f>V510/R510</f>
        <v>#VALUE!</v>
      </c>
      <c r="Z510" s="3" t="e">
        <f>LOG(Y510,2)</f>
        <v>#VALUE!</v>
      </c>
      <c r="AA510" s="3" t="e">
        <f>TTEST(O510:Q510,S510:U510,2,1)</f>
        <v>#VALUE!</v>
      </c>
      <c r="AB510" s="3" t="e">
        <f>-LOG(AA510)</f>
        <v>#VALUE!</v>
      </c>
      <c r="AC510" s="16" t="s">
        <v>205</v>
      </c>
      <c r="AD510" s="16" t="s">
        <v>206</v>
      </c>
      <c r="AE510" s="16" t="s">
        <v>51</v>
      </c>
      <c r="AF510" s="16" t="s">
        <v>207</v>
      </c>
      <c r="AG510" s="15" t="s">
        <v>62</v>
      </c>
    </row>
    <row r="511" spans="1:33" x14ac:dyDescent="0.5">
      <c r="A511" s="16" t="s">
        <v>2467</v>
      </c>
      <c r="B511" s="16" t="s">
        <v>2468</v>
      </c>
      <c r="C511" s="16" t="s">
        <v>2469</v>
      </c>
      <c r="D511" s="16" t="s">
        <v>3040</v>
      </c>
      <c r="E511" s="16">
        <v>246672.265625</v>
      </c>
      <c r="F511" s="16" t="s">
        <v>3040</v>
      </c>
      <c r="G511" s="16" t="s">
        <v>3040</v>
      </c>
      <c r="H511" s="16">
        <v>1410002.25</v>
      </c>
      <c r="I511" s="16">
        <v>7630634</v>
      </c>
      <c r="J511" s="16" t="s">
        <v>3040</v>
      </c>
      <c r="K511" s="16">
        <v>6480120</v>
      </c>
      <c r="L511" s="16" t="s">
        <v>3040</v>
      </c>
      <c r="M511" s="16">
        <v>440</v>
      </c>
      <c r="N511" s="16">
        <v>49.2</v>
      </c>
      <c r="O511" s="16" t="e">
        <f>(I511-F511)*3.72</f>
        <v>#VALUE!</v>
      </c>
      <c r="P511" s="16" t="e">
        <f>(G511-D511)*5.89</f>
        <v>#VALUE!</v>
      </c>
      <c r="Q511" s="16" t="e">
        <f>(H511-F511)*1</f>
        <v>#VALUE!</v>
      </c>
      <c r="R511" s="17" t="e">
        <f>MEDIAN(O511:Q511)</f>
        <v>#VALUE!</v>
      </c>
      <c r="S511" s="16">
        <f>(K511-E511)*1.23</f>
        <v>7667140.7132812496</v>
      </c>
      <c r="T511" s="16" t="e">
        <f>(L511-F511)*12.4</f>
        <v>#VALUE!</v>
      </c>
      <c r="U511" s="16" t="e">
        <f>(J511-D511)*1</f>
        <v>#VALUE!</v>
      </c>
      <c r="V511" s="42">
        <f>25000</f>
        <v>25000</v>
      </c>
      <c r="W511" s="16" t="e">
        <f>LOG(R511,2)</f>
        <v>#VALUE!</v>
      </c>
      <c r="X511" s="16">
        <f>LOG(V511,2)</f>
        <v>14.609640474436812</v>
      </c>
      <c r="Y511" s="3" t="e">
        <f>V511/R511</f>
        <v>#VALUE!</v>
      </c>
      <c r="Z511" s="3" t="e">
        <f>LOG(Y511,2)</f>
        <v>#VALUE!</v>
      </c>
      <c r="AA511" s="3" t="e">
        <f>TTEST(O511:Q511,S511:U511,2,1)</f>
        <v>#VALUE!</v>
      </c>
      <c r="AB511" s="3" t="e">
        <f>-LOG(AA511)</f>
        <v>#VALUE!</v>
      </c>
      <c r="AC511" s="16" t="s">
        <v>112</v>
      </c>
      <c r="AD511" s="16" t="s">
        <v>72</v>
      </c>
      <c r="AE511" s="16" t="s">
        <v>51</v>
      </c>
      <c r="AF511" s="16" t="s">
        <v>2470</v>
      </c>
      <c r="AG511" s="15" t="s">
        <v>62</v>
      </c>
    </row>
    <row r="512" spans="1:33" x14ac:dyDescent="0.5">
      <c r="A512" s="16" t="s">
        <v>2764</v>
      </c>
      <c r="B512" s="16" t="s">
        <v>2765</v>
      </c>
      <c r="C512" s="16" t="s">
        <v>2766</v>
      </c>
      <c r="D512" s="16">
        <v>14236651.875</v>
      </c>
      <c r="E512" s="16">
        <v>14256529.75</v>
      </c>
      <c r="F512" s="16">
        <v>1920266.375</v>
      </c>
      <c r="G512" s="16">
        <v>44383345.75</v>
      </c>
      <c r="H512" s="16">
        <v>27588839.75</v>
      </c>
      <c r="I512" s="16">
        <v>11597434.6875</v>
      </c>
      <c r="J512" s="16">
        <v>20562559</v>
      </c>
      <c r="K512" s="16">
        <v>8003635.875</v>
      </c>
      <c r="L512" s="16" t="s">
        <v>3040</v>
      </c>
      <c r="M512" s="16">
        <v>1047</v>
      </c>
      <c r="N512" s="16">
        <v>119.8</v>
      </c>
      <c r="O512" s="16">
        <f>(I512-F512)*3.72</f>
        <v>35999066.122500002</v>
      </c>
      <c r="P512" s="16">
        <f>(G512-D512)*5.89</f>
        <v>177564026.92374998</v>
      </c>
      <c r="Q512" s="16">
        <f>(H512-F512)*1</f>
        <v>25668573.375</v>
      </c>
      <c r="R512" s="17">
        <f>MEDIAN(O512:Q512)</f>
        <v>35999066.122500002</v>
      </c>
      <c r="S512" s="16">
        <f>(K512-E512)*1.23</f>
        <v>-7691059.4662499996</v>
      </c>
      <c r="T512" s="16" t="e">
        <f>(L512-F512)*12.4</f>
        <v>#VALUE!</v>
      </c>
      <c r="U512" s="16">
        <f>(J512-D512)*1</f>
        <v>6325907.125</v>
      </c>
      <c r="V512" s="42">
        <f>25000</f>
        <v>25000</v>
      </c>
      <c r="W512" s="16">
        <f>LOG(R512,2)</f>
        <v>25.101456145268887</v>
      </c>
      <c r="X512" s="16">
        <f>LOG(V512,2)</f>
        <v>14.609640474436812</v>
      </c>
      <c r="Y512" s="3">
        <f>V512/R512</f>
        <v>6.9446245952404281E-4</v>
      </c>
      <c r="Z512" s="3">
        <f>LOG(Y512,2)</f>
        <v>-10.491815670832077</v>
      </c>
      <c r="AA512" s="3" t="e">
        <f>TTEST(O512:Q512,S512:U512,2,1)</f>
        <v>#VALUE!</v>
      </c>
      <c r="AB512" s="3" t="e">
        <f>-LOG(AA512)</f>
        <v>#VALUE!</v>
      </c>
      <c r="AC512" s="16" t="s">
        <v>2767</v>
      </c>
      <c r="AD512" s="16" t="s">
        <v>42</v>
      </c>
      <c r="AE512" s="16" t="s">
        <v>51</v>
      </c>
      <c r="AF512" s="16" t="s">
        <v>2768</v>
      </c>
      <c r="AG512" s="15" t="s">
        <v>45</v>
      </c>
    </row>
    <row r="513" spans="1:33" x14ac:dyDescent="0.5">
      <c r="A513" s="16" t="s">
        <v>2341</v>
      </c>
      <c r="B513" s="16" t="s">
        <v>2342</v>
      </c>
      <c r="C513" s="16" t="s">
        <v>2343</v>
      </c>
      <c r="D513" s="16">
        <v>7478946.875</v>
      </c>
      <c r="E513" s="16" t="s">
        <v>3040</v>
      </c>
      <c r="F513" s="16">
        <v>3019512</v>
      </c>
      <c r="G513" s="16">
        <v>2213648.5</v>
      </c>
      <c r="H513" s="16">
        <v>10001414</v>
      </c>
      <c r="I513" s="16">
        <v>10286494</v>
      </c>
      <c r="J513" s="16">
        <v>18789191.75</v>
      </c>
      <c r="K513" s="16">
        <v>8635732</v>
      </c>
      <c r="L513" s="16" t="s">
        <v>3040</v>
      </c>
      <c r="M513" s="16">
        <v>125</v>
      </c>
      <c r="N513" s="16">
        <v>14.5</v>
      </c>
      <c r="O513" s="16">
        <f>(I513-F513)*3.72</f>
        <v>27033173.040000003</v>
      </c>
      <c r="P513" s="16">
        <f>(G513-D513)*5.89</f>
        <v>-31012607.428749997</v>
      </c>
      <c r="Q513" s="16">
        <f>(H513-F513)*1</f>
        <v>6981902</v>
      </c>
      <c r="R513" s="17">
        <f>MEDIAN(O513:Q513)</f>
        <v>6981902</v>
      </c>
      <c r="S513" s="16" t="e">
        <f>(K513-E513)*1.23</f>
        <v>#VALUE!</v>
      </c>
      <c r="T513" s="16" t="e">
        <f>(L513-F513)*12.4</f>
        <v>#VALUE!</v>
      </c>
      <c r="U513" s="16">
        <f>(J513-D513)*1</f>
        <v>11310244.875</v>
      </c>
      <c r="V513" s="42" t="e">
        <f>MEDIAN(S513:U513)</f>
        <v>#VALUE!</v>
      </c>
      <c r="W513" s="16">
        <f>LOG(R513,2)</f>
        <v>22.735188676271235</v>
      </c>
      <c r="X513" s="16" t="e">
        <f>LOG(V513,2)</f>
        <v>#VALUE!</v>
      </c>
      <c r="Y513" s="3" t="e">
        <f>V513/R513</f>
        <v>#VALUE!</v>
      </c>
      <c r="Z513" s="3" t="e">
        <f>LOG(Y513,2)</f>
        <v>#VALUE!</v>
      </c>
      <c r="AA513" s="3" t="e">
        <f>TTEST(O513:Q513,S513:U513,2,1)</f>
        <v>#VALUE!</v>
      </c>
      <c r="AB513" s="3" t="e">
        <f>-LOG(AA513)</f>
        <v>#VALUE!</v>
      </c>
      <c r="AC513" s="16" t="s">
        <v>92</v>
      </c>
      <c r="AD513" s="16" t="s">
        <v>93</v>
      </c>
      <c r="AE513" s="16" t="s">
        <v>51</v>
      </c>
      <c r="AF513" s="16" t="s">
        <v>61</v>
      </c>
      <c r="AG513" s="15" t="s">
        <v>82</v>
      </c>
    </row>
    <row r="514" spans="1:33" x14ac:dyDescent="0.5">
      <c r="A514" s="16" t="s">
        <v>475</v>
      </c>
      <c r="B514" s="16" t="s">
        <v>476</v>
      </c>
      <c r="C514" s="16" t="s">
        <v>477</v>
      </c>
      <c r="D514" s="16">
        <v>3775877.5</v>
      </c>
      <c r="E514" s="16" t="s">
        <v>3040</v>
      </c>
      <c r="F514" s="16">
        <v>2647956.75</v>
      </c>
      <c r="G514" s="16">
        <v>2959113.25</v>
      </c>
      <c r="H514" s="16">
        <v>3464117.75</v>
      </c>
      <c r="I514" s="16">
        <v>14332662</v>
      </c>
      <c r="J514" s="16">
        <v>4986278</v>
      </c>
      <c r="K514" s="16">
        <v>9829084</v>
      </c>
      <c r="L514" s="16" t="s">
        <v>3040</v>
      </c>
      <c r="M514" s="16">
        <v>551</v>
      </c>
      <c r="N514" s="16">
        <v>60.5</v>
      </c>
      <c r="O514" s="16">
        <f>(I514-F514)*3.72</f>
        <v>43467103.530000001</v>
      </c>
      <c r="P514" s="16">
        <f>(G514-D514)*5.89</f>
        <v>-4810741.4325000001</v>
      </c>
      <c r="Q514" s="16">
        <f>(H514-F514)*1</f>
        <v>816161</v>
      </c>
      <c r="R514" s="17">
        <f>MEDIAN(O514:Q514)</f>
        <v>816161</v>
      </c>
      <c r="S514" s="16" t="e">
        <f>(K514-E514)*1.23</f>
        <v>#VALUE!</v>
      </c>
      <c r="T514" s="16" t="e">
        <f>(L514-F514)*12.4</f>
        <v>#VALUE!</v>
      </c>
      <c r="U514" s="16">
        <f>(J514-D514)*1</f>
        <v>1210400.5</v>
      </c>
      <c r="V514" s="42" t="e">
        <f>MEDIAN(S514:U514)</f>
        <v>#VALUE!</v>
      </c>
      <c r="W514" s="16">
        <f>LOG(R514,2)</f>
        <v>19.63849424794525</v>
      </c>
      <c r="X514" s="16" t="e">
        <f>LOG(V514,2)</f>
        <v>#VALUE!</v>
      </c>
      <c r="Y514" s="3" t="e">
        <f>V514/R514</f>
        <v>#VALUE!</v>
      </c>
      <c r="Z514" s="3" t="e">
        <f>LOG(Y514,2)</f>
        <v>#VALUE!</v>
      </c>
      <c r="AA514" s="3" t="e">
        <f>TTEST(O514:Q514,S514:U514,2,1)</f>
        <v>#VALUE!</v>
      </c>
      <c r="AB514" s="3" t="e">
        <f>-LOG(AA514)</f>
        <v>#VALUE!</v>
      </c>
      <c r="AC514" s="16" t="s">
        <v>478</v>
      </c>
      <c r="AD514" s="16" t="s">
        <v>311</v>
      </c>
      <c r="AE514" s="16" t="s">
        <v>51</v>
      </c>
      <c r="AF514" s="16" t="s">
        <v>479</v>
      </c>
      <c r="AG514" s="15" t="s">
        <v>62</v>
      </c>
    </row>
    <row r="515" spans="1:33" x14ac:dyDescent="0.5">
      <c r="A515" s="16" t="s">
        <v>2002</v>
      </c>
      <c r="B515" s="16" t="s">
        <v>2003</v>
      </c>
      <c r="C515" s="16" t="s">
        <v>2004</v>
      </c>
      <c r="D515" s="16">
        <v>7675906.25</v>
      </c>
      <c r="E515" s="16" t="s">
        <v>3040</v>
      </c>
      <c r="F515" s="16">
        <v>705000.75</v>
      </c>
      <c r="G515" s="16">
        <v>27836393</v>
      </c>
      <c r="H515" s="16">
        <v>20427082</v>
      </c>
      <c r="I515" s="16">
        <v>19940436.125</v>
      </c>
      <c r="J515" s="16">
        <v>23350910.25</v>
      </c>
      <c r="K515" s="16">
        <v>10349832</v>
      </c>
      <c r="L515" s="16" t="s">
        <v>3040</v>
      </c>
      <c r="M515" s="16">
        <v>249</v>
      </c>
      <c r="N515" s="16">
        <v>28.7</v>
      </c>
      <c r="O515" s="16">
        <f>(I515-F515)*3.72</f>
        <v>71555819.594999999</v>
      </c>
      <c r="P515" s="16">
        <f>(G515-D515)*5.89</f>
        <v>118745266.9575</v>
      </c>
      <c r="Q515" s="16">
        <f>(H515-F515)*1</f>
        <v>19722081.25</v>
      </c>
      <c r="R515" s="17">
        <f>MEDIAN(O515:Q515)</f>
        <v>71555819.594999999</v>
      </c>
      <c r="S515" s="16" t="e">
        <f>(K515-E515)*1.23</f>
        <v>#VALUE!</v>
      </c>
      <c r="T515" s="16" t="e">
        <f>(L515-F515)*12.4</f>
        <v>#VALUE!</v>
      </c>
      <c r="U515" s="16">
        <f>(J515-D515)*1</f>
        <v>15675004</v>
      </c>
      <c r="V515" s="42" t="e">
        <f>MEDIAN(S515:U515)</f>
        <v>#VALUE!</v>
      </c>
      <c r="W515" s="16">
        <f>LOG(R515,2)</f>
        <v>26.09256576952016</v>
      </c>
      <c r="X515" s="16" t="e">
        <f>LOG(V515,2)</f>
        <v>#VALUE!</v>
      </c>
      <c r="Y515" s="3" t="e">
        <f>V515/R515</f>
        <v>#VALUE!</v>
      </c>
      <c r="Z515" s="3" t="e">
        <f>LOG(Y515,2)</f>
        <v>#VALUE!</v>
      </c>
      <c r="AA515" s="3" t="e">
        <f>TTEST(O515:Q515,S515:U515,2,1)</f>
        <v>#VALUE!</v>
      </c>
      <c r="AB515" s="3" t="e">
        <f>-LOG(AA515)</f>
        <v>#VALUE!</v>
      </c>
      <c r="AC515" s="16" t="s">
        <v>2005</v>
      </c>
      <c r="AD515" s="16" t="s">
        <v>137</v>
      </c>
      <c r="AE515" s="16" t="s">
        <v>51</v>
      </c>
      <c r="AF515" s="16" t="s">
        <v>2006</v>
      </c>
      <c r="AG515" s="15" t="s">
        <v>62</v>
      </c>
    </row>
    <row r="516" spans="1:33" x14ac:dyDescent="0.5">
      <c r="A516" s="16" t="s">
        <v>996</v>
      </c>
      <c r="B516" s="16" t="s">
        <v>997</v>
      </c>
      <c r="C516" s="16" t="s">
        <v>998</v>
      </c>
      <c r="D516" s="16">
        <v>8213400.125</v>
      </c>
      <c r="E516" s="16" t="s">
        <v>3040</v>
      </c>
      <c r="F516" s="16">
        <v>5288812</v>
      </c>
      <c r="G516" s="16">
        <v>2402089.5</v>
      </c>
      <c r="H516" s="16">
        <v>11467793</v>
      </c>
      <c r="I516" s="16">
        <v>18718935.5</v>
      </c>
      <c r="J516" s="16">
        <v>20686070</v>
      </c>
      <c r="K516" s="16">
        <v>11708288</v>
      </c>
      <c r="L516" s="16" t="s">
        <v>3040</v>
      </c>
      <c r="M516" s="16">
        <v>274</v>
      </c>
      <c r="N516" s="16">
        <v>30.7</v>
      </c>
      <c r="O516" s="16">
        <f>(I516-F516)*3.72</f>
        <v>49960059.420000002</v>
      </c>
      <c r="P516" s="16">
        <f>(G516-D516)*5.89</f>
        <v>-34228619.581249997</v>
      </c>
      <c r="Q516" s="16">
        <f>(H516-F516)*1</f>
        <v>6178981</v>
      </c>
      <c r="R516" s="17">
        <f>MEDIAN(O516:Q516)</f>
        <v>6178981</v>
      </c>
      <c r="S516" s="16" t="e">
        <f>(K516-E516)*1.23</f>
        <v>#VALUE!</v>
      </c>
      <c r="T516" s="16" t="e">
        <f>(L516-F516)*12.4</f>
        <v>#VALUE!</v>
      </c>
      <c r="U516" s="16">
        <f>(J516-D516)*1</f>
        <v>12472669.875</v>
      </c>
      <c r="V516" s="42" t="e">
        <f>MEDIAN(S516:U516)</f>
        <v>#VALUE!</v>
      </c>
      <c r="W516" s="16">
        <f>LOG(R516,2)</f>
        <v>22.558937506570249</v>
      </c>
      <c r="X516" s="16" t="e">
        <f>LOG(V516,2)</f>
        <v>#VALUE!</v>
      </c>
      <c r="Y516" s="3" t="e">
        <f>V516/R516</f>
        <v>#VALUE!</v>
      </c>
      <c r="Z516" s="3" t="e">
        <f>LOG(Y516,2)</f>
        <v>#VALUE!</v>
      </c>
      <c r="AA516" s="3" t="e">
        <f>TTEST(O516:Q516,S516:U516,2,1)</f>
        <v>#VALUE!</v>
      </c>
      <c r="AB516" s="3" t="e">
        <f>-LOG(AA516)</f>
        <v>#VALUE!</v>
      </c>
      <c r="AC516" s="16" t="s">
        <v>999</v>
      </c>
      <c r="AD516" s="16" t="s">
        <v>118</v>
      </c>
      <c r="AE516" s="16" t="s">
        <v>396</v>
      </c>
      <c r="AF516" s="16" t="s">
        <v>1000</v>
      </c>
      <c r="AG516" s="15" t="s">
        <v>82</v>
      </c>
    </row>
    <row r="517" spans="1:33" x14ac:dyDescent="0.5">
      <c r="A517" s="16" t="s">
        <v>2458</v>
      </c>
      <c r="B517" s="16" t="s">
        <v>2459</v>
      </c>
      <c r="C517" s="16" t="s">
        <v>2460</v>
      </c>
      <c r="D517" s="16" t="s">
        <v>3040</v>
      </c>
      <c r="E517" s="16">
        <v>1087017</v>
      </c>
      <c r="F517" s="16" t="s">
        <v>3040</v>
      </c>
      <c r="G517" s="16" t="s">
        <v>3040</v>
      </c>
      <c r="H517" s="16">
        <v>1270754</v>
      </c>
      <c r="I517" s="16">
        <v>409228.46875</v>
      </c>
      <c r="J517" s="16" t="s">
        <v>3040</v>
      </c>
      <c r="K517" s="16">
        <v>12637794</v>
      </c>
      <c r="L517" s="16" t="s">
        <v>3040</v>
      </c>
      <c r="M517" s="16">
        <v>135</v>
      </c>
      <c r="N517" s="16">
        <v>15.2</v>
      </c>
      <c r="O517" s="16" t="e">
        <f>(I517-F517)*3.72</f>
        <v>#VALUE!</v>
      </c>
      <c r="P517" s="16" t="e">
        <f>(G517-D517)*5.89</f>
        <v>#VALUE!</v>
      </c>
      <c r="Q517" s="16" t="e">
        <f>(H517-F517)*1</f>
        <v>#VALUE!</v>
      </c>
      <c r="R517" s="17" t="e">
        <f>MEDIAN(O517:Q517)</f>
        <v>#VALUE!</v>
      </c>
      <c r="S517" s="16">
        <f>(K517-E517)*1.23</f>
        <v>14207455.709999999</v>
      </c>
      <c r="T517" s="16" t="e">
        <f>(L517-F517)*12.4</f>
        <v>#VALUE!</v>
      </c>
      <c r="U517" s="16" t="e">
        <f>(J517-D517)*1</f>
        <v>#VALUE!</v>
      </c>
      <c r="V517" s="42">
        <f>25000</f>
        <v>25000</v>
      </c>
      <c r="W517" s="16" t="e">
        <f>LOG(R517,2)</f>
        <v>#VALUE!</v>
      </c>
      <c r="X517" s="16">
        <f>LOG(V517,2)</f>
        <v>14.609640474436812</v>
      </c>
      <c r="Y517" s="3" t="e">
        <f>V517/R517</f>
        <v>#VALUE!</v>
      </c>
      <c r="Z517" s="3" t="e">
        <f>LOG(Y517,2)</f>
        <v>#VALUE!</v>
      </c>
      <c r="AA517" s="3" t="e">
        <f>TTEST(O517:Q517,S517:U517,2,1)</f>
        <v>#VALUE!</v>
      </c>
      <c r="AB517" s="3" t="e">
        <f>-LOG(AA517)</f>
        <v>#VALUE!</v>
      </c>
      <c r="AC517" s="16" t="s">
        <v>1409</v>
      </c>
      <c r="AD517" s="16" t="s">
        <v>150</v>
      </c>
      <c r="AE517" s="16" t="s">
        <v>319</v>
      </c>
      <c r="AF517" s="16" t="s">
        <v>2461</v>
      </c>
      <c r="AG517" s="15" t="s">
        <v>62</v>
      </c>
    </row>
    <row r="518" spans="1:33" x14ac:dyDescent="0.5">
      <c r="A518" s="16" t="s">
        <v>140</v>
      </c>
      <c r="B518" s="16" t="s">
        <v>141</v>
      </c>
      <c r="C518" s="16" t="s">
        <v>142</v>
      </c>
      <c r="D518" s="16">
        <v>678375.125</v>
      </c>
      <c r="E518" s="16">
        <v>351038.6875</v>
      </c>
      <c r="F518" s="16" t="s">
        <v>3040</v>
      </c>
      <c r="G518" s="16">
        <v>4119625</v>
      </c>
      <c r="H518" s="16">
        <v>6882477.5</v>
      </c>
      <c r="I518" s="16">
        <v>36022477</v>
      </c>
      <c r="J518" s="16">
        <v>10024985</v>
      </c>
      <c r="K518" s="16">
        <v>13534661</v>
      </c>
      <c r="L518" s="16" t="s">
        <v>3040</v>
      </c>
      <c r="M518" s="16">
        <v>165</v>
      </c>
      <c r="N518" s="16">
        <v>17.899999999999999</v>
      </c>
      <c r="O518" s="16" t="e">
        <f>(I518-F518)*3.72</f>
        <v>#VALUE!</v>
      </c>
      <c r="P518" s="16">
        <f>(G518-D518)*5.89</f>
        <v>20268961.763749998</v>
      </c>
      <c r="Q518" s="16" t="e">
        <f>(H518-F518)*1</f>
        <v>#VALUE!</v>
      </c>
      <c r="R518" s="17" t="e">
        <f>MEDIAN(O518:Q518)</f>
        <v>#VALUE!</v>
      </c>
      <c r="S518" s="16">
        <f>(K518-E518)*1.23</f>
        <v>16215855.444374999</v>
      </c>
      <c r="T518" s="16" t="e">
        <f>(L518-F518)*12.4</f>
        <v>#VALUE!</v>
      </c>
      <c r="U518" s="16">
        <f>(J518-D518)*1</f>
        <v>9346609.875</v>
      </c>
      <c r="V518" s="42" t="e">
        <f>MEDIAN(S518:U518)</f>
        <v>#VALUE!</v>
      </c>
      <c r="W518" s="16" t="e">
        <f>LOG(R518,2)</f>
        <v>#VALUE!</v>
      </c>
      <c r="X518" s="16" t="e">
        <f>LOG(V518,2)</f>
        <v>#VALUE!</v>
      </c>
      <c r="Y518" s="3" t="e">
        <f>V518/R518</f>
        <v>#VALUE!</v>
      </c>
      <c r="Z518" s="3" t="e">
        <f>LOG(Y518,2)</f>
        <v>#VALUE!</v>
      </c>
      <c r="AA518" s="3" t="e">
        <f>TTEST(O518:Q518,S518:U518,2,1)</f>
        <v>#VALUE!</v>
      </c>
      <c r="AB518" s="3" t="e">
        <f>-LOG(AA518)</f>
        <v>#VALUE!</v>
      </c>
      <c r="AC518" s="16" t="s">
        <v>143</v>
      </c>
      <c r="AD518" s="16" t="s">
        <v>144</v>
      </c>
      <c r="AE518" s="16" t="s">
        <v>145</v>
      </c>
      <c r="AF518" s="16" t="s">
        <v>146</v>
      </c>
      <c r="AG518" s="15" t="s">
        <v>62</v>
      </c>
    </row>
    <row r="519" spans="1:33" x14ac:dyDescent="0.5">
      <c r="A519" s="16" t="s">
        <v>2174</v>
      </c>
      <c r="B519" s="16" t="s">
        <v>2175</v>
      </c>
      <c r="C519" s="16" t="s">
        <v>2176</v>
      </c>
      <c r="D519" s="16">
        <v>3011830.25</v>
      </c>
      <c r="E519" s="16">
        <v>6949569</v>
      </c>
      <c r="F519" s="16" t="s">
        <v>3040</v>
      </c>
      <c r="G519" s="16">
        <v>10742221</v>
      </c>
      <c r="H519" s="16">
        <v>25938480</v>
      </c>
      <c r="I519" s="16" t="s">
        <v>3040</v>
      </c>
      <c r="J519" s="16">
        <v>6667370</v>
      </c>
      <c r="K519" s="16">
        <v>19810784</v>
      </c>
      <c r="L519" s="16" t="s">
        <v>3040</v>
      </c>
      <c r="M519" s="16">
        <v>340</v>
      </c>
      <c r="N519" s="16">
        <v>37.4</v>
      </c>
      <c r="O519" s="16" t="e">
        <f>(I519-F519)*3.72</f>
        <v>#VALUE!</v>
      </c>
      <c r="P519" s="16">
        <f>(G519-D519)*5.89</f>
        <v>45532001.517499998</v>
      </c>
      <c r="Q519" s="16" t="e">
        <f>(H519-F519)*1</f>
        <v>#VALUE!</v>
      </c>
      <c r="R519" s="17" t="e">
        <f>MEDIAN(O519:Q519)</f>
        <v>#VALUE!</v>
      </c>
      <c r="S519" s="16">
        <f>(K519-E519)*1.23</f>
        <v>15819294.449999999</v>
      </c>
      <c r="T519" s="16" t="e">
        <f>(L519-F519)*12.4</f>
        <v>#VALUE!</v>
      </c>
      <c r="U519" s="16">
        <f>(J519-D519)*1</f>
        <v>3655539.75</v>
      </c>
      <c r="V519" s="42" t="e">
        <f>MEDIAN(S519:U519)</f>
        <v>#VALUE!</v>
      </c>
      <c r="W519" s="16" t="e">
        <f>LOG(R519,2)</f>
        <v>#VALUE!</v>
      </c>
      <c r="X519" s="16" t="e">
        <f>LOG(V519,2)</f>
        <v>#VALUE!</v>
      </c>
      <c r="Y519" s="3" t="e">
        <f>V519/R519</f>
        <v>#VALUE!</v>
      </c>
      <c r="Z519" s="3" t="e">
        <f>LOG(Y519,2)</f>
        <v>#VALUE!</v>
      </c>
      <c r="AA519" s="3" t="e">
        <f>TTEST(O519:Q519,S519:U519,2,1)</f>
        <v>#VALUE!</v>
      </c>
      <c r="AB519" s="3" t="e">
        <f>-LOG(AA519)</f>
        <v>#VALUE!</v>
      </c>
      <c r="AC519" s="16" t="s">
        <v>2177</v>
      </c>
      <c r="AD519" s="16" t="s">
        <v>414</v>
      </c>
      <c r="AE519" s="16" t="s">
        <v>51</v>
      </c>
      <c r="AF519" s="16" t="s">
        <v>2178</v>
      </c>
      <c r="AG519" s="15" t="s">
        <v>82</v>
      </c>
    </row>
    <row r="520" spans="1:33" x14ac:dyDescent="0.5">
      <c r="A520" s="16" t="s">
        <v>1866</v>
      </c>
      <c r="B520" s="16" t="s">
        <v>1867</v>
      </c>
      <c r="C520" s="16" t="s">
        <v>1868</v>
      </c>
      <c r="D520" s="16" t="s">
        <v>3040</v>
      </c>
      <c r="E520" s="16">
        <v>625610.3125</v>
      </c>
      <c r="F520" s="16" t="s">
        <v>3040</v>
      </c>
      <c r="G520" s="16">
        <v>29104340</v>
      </c>
      <c r="H520" s="16">
        <v>23988844</v>
      </c>
      <c r="I520" s="16">
        <v>30963244.125</v>
      </c>
      <c r="J520" s="16">
        <v>25204702</v>
      </c>
      <c r="K520" s="16">
        <v>20022144.25</v>
      </c>
      <c r="L520" s="16" t="s">
        <v>3040</v>
      </c>
      <c r="M520" s="16">
        <v>152</v>
      </c>
      <c r="N520" s="16">
        <v>16.5</v>
      </c>
      <c r="O520" s="16" t="e">
        <f>(I520-F520)*3.72</f>
        <v>#VALUE!</v>
      </c>
      <c r="P520" s="16" t="e">
        <f>(G520-D520)*5.89</f>
        <v>#VALUE!</v>
      </c>
      <c r="Q520" s="16" t="e">
        <f>(H520-F520)*1</f>
        <v>#VALUE!</v>
      </c>
      <c r="R520" s="17" t="e">
        <f>MEDIAN(O520:Q520)</f>
        <v>#VALUE!</v>
      </c>
      <c r="S520" s="16">
        <f>(K520-E520)*1.23</f>
        <v>23857736.743124999</v>
      </c>
      <c r="T520" s="16" t="e">
        <f>(L520-F520)*12.4</f>
        <v>#VALUE!</v>
      </c>
      <c r="U520" s="16" t="e">
        <f>(J520-D520)*1</f>
        <v>#VALUE!</v>
      </c>
      <c r="V520" s="42" t="e">
        <f>MEDIAN(S520:U520)</f>
        <v>#VALUE!</v>
      </c>
      <c r="W520" s="16" t="e">
        <f>LOG(R520,2)</f>
        <v>#VALUE!</v>
      </c>
      <c r="X520" s="16" t="e">
        <f>LOG(V520,2)</f>
        <v>#VALUE!</v>
      </c>
      <c r="Y520" s="3" t="e">
        <f>V520/R520</f>
        <v>#VALUE!</v>
      </c>
      <c r="Z520" s="3" t="e">
        <f>LOG(Y520,2)</f>
        <v>#VALUE!</v>
      </c>
      <c r="AA520" s="3" t="e">
        <f>TTEST(O520:Q520,S520:U520,2,1)</f>
        <v>#VALUE!</v>
      </c>
      <c r="AB520" s="3" t="e">
        <f>-LOG(AA520)</f>
        <v>#VALUE!</v>
      </c>
      <c r="AC520" s="16" t="s">
        <v>649</v>
      </c>
      <c r="AD520" s="16" t="s">
        <v>1869</v>
      </c>
      <c r="AE520" s="16" t="s">
        <v>51</v>
      </c>
      <c r="AF520" s="16" t="s">
        <v>1870</v>
      </c>
      <c r="AG520" s="15" t="s">
        <v>342</v>
      </c>
    </row>
    <row r="521" spans="1:33" x14ac:dyDescent="0.5">
      <c r="A521" s="16" t="s">
        <v>2600</v>
      </c>
      <c r="B521" s="16" t="s">
        <v>2601</v>
      </c>
      <c r="C521" s="16" t="s">
        <v>2602</v>
      </c>
      <c r="D521" s="16" t="s">
        <v>3040</v>
      </c>
      <c r="E521" s="16" t="s">
        <v>3040</v>
      </c>
      <c r="F521" s="16">
        <v>6362679.5</v>
      </c>
      <c r="G521" s="16" t="s">
        <v>3040</v>
      </c>
      <c r="H521" s="16">
        <v>24550652</v>
      </c>
      <c r="I521" s="16">
        <v>9990232</v>
      </c>
      <c r="J521" s="16" t="s">
        <v>3040</v>
      </c>
      <c r="K521" s="16">
        <v>23819914</v>
      </c>
      <c r="L521" s="16" t="s">
        <v>3040</v>
      </c>
      <c r="M521" s="16">
        <v>165</v>
      </c>
      <c r="N521" s="16">
        <v>18.5</v>
      </c>
      <c r="O521" s="16">
        <f>(I521-F521)*3.72</f>
        <v>13494495.300000001</v>
      </c>
      <c r="P521" s="16" t="e">
        <f>(G521-D521)*5.89</f>
        <v>#VALUE!</v>
      </c>
      <c r="Q521" s="16">
        <f>(H521-F521)*1</f>
        <v>18187972.5</v>
      </c>
      <c r="R521" s="17" t="e">
        <f>MEDIAN(O521:Q521)</f>
        <v>#VALUE!</v>
      </c>
      <c r="S521" s="16" t="e">
        <f>(K521-E521)*1.23</f>
        <v>#VALUE!</v>
      </c>
      <c r="T521" s="16" t="e">
        <f>(L521-F521)*12.4</f>
        <v>#VALUE!</v>
      </c>
      <c r="U521" s="16" t="e">
        <f>(J521-D521)*1</f>
        <v>#VALUE!</v>
      </c>
      <c r="V521" s="42">
        <f>25000</f>
        <v>25000</v>
      </c>
      <c r="W521" s="16" t="e">
        <f>LOG(R521,2)</f>
        <v>#VALUE!</v>
      </c>
      <c r="X521" s="16">
        <f>LOG(V521,2)</f>
        <v>14.609640474436812</v>
      </c>
      <c r="Y521" s="3" t="e">
        <f>V521/R521</f>
        <v>#VALUE!</v>
      </c>
      <c r="Z521" s="3" t="e">
        <f>LOG(Y521,2)</f>
        <v>#VALUE!</v>
      </c>
      <c r="AA521" s="3" t="e">
        <f>TTEST(O521:Q521,S521:U521,2,1)</f>
        <v>#VALUE!</v>
      </c>
      <c r="AB521" s="3" t="e">
        <f>-LOG(AA521)</f>
        <v>#VALUE!</v>
      </c>
      <c r="AC521" s="16" t="s">
        <v>105</v>
      </c>
      <c r="AD521" s="16" t="s">
        <v>732</v>
      </c>
      <c r="AE521" s="16" t="s">
        <v>107</v>
      </c>
      <c r="AF521" s="16" t="s">
        <v>44</v>
      </c>
      <c r="AG521" s="15" t="s">
        <v>82</v>
      </c>
    </row>
    <row r="522" spans="1:33" x14ac:dyDescent="0.5">
      <c r="A522" s="16" t="s">
        <v>2381</v>
      </c>
      <c r="B522" s="16" t="s">
        <v>2382</v>
      </c>
      <c r="C522" s="16" t="s">
        <v>2383</v>
      </c>
      <c r="D522" s="16">
        <v>20740705</v>
      </c>
      <c r="E522" s="16">
        <v>622998.75</v>
      </c>
      <c r="F522" s="16" t="s">
        <v>3040</v>
      </c>
      <c r="G522" s="16">
        <v>666158.6875</v>
      </c>
      <c r="H522" s="16">
        <v>489084.5</v>
      </c>
      <c r="I522" s="16">
        <v>30197231</v>
      </c>
      <c r="J522" s="16">
        <v>632653.5625</v>
      </c>
      <c r="K522" s="16">
        <v>28193516.5</v>
      </c>
      <c r="L522" s="16" t="s">
        <v>3040</v>
      </c>
      <c r="M522" s="16">
        <v>114</v>
      </c>
      <c r="N522" s="16">
        <v>13.2</v>
      </c>
      <c r="O522" s="16" t="e">
        <f>(I522-F522)*3.72</f>
        <v>#VALUE!</v>
      </c>
      <c r="P522" s="16">
        <f>(G522-D522)*5.89</f>
        <v>-118239077.780625</v>
      </c>
      <c r="Q522" s="16" t="e">
        <f>(H522-F522)*1</f>
        <v>#VALUE!</v>
      </c>
      <c r="R522" s="17" t="e">
        <f>MEDIAN(O522:Q522)</f>
        <v>#VALUE!</v>
      </c>
      <c r="S522" s="16">
        <f>(K522-E522)*1.23</f>
        <v>33911736.832499996</v>
      </c>
      <c r="T522" s="16" t="e">
        <f>(L522-F522)*12.4</f>
        <v>#VALUE!</v>
      </c>
      <c r="U522" s="16">
        <f>(J522-D522)*1</f>
        <v>-20108051.4375</v>
      </c>
      <c r="V522" s="42">
        <f>25000</f>
        <v>25000</v>
      </c>
      <c r="W522" s="16" t="e">
        <f>LOG(R522,2)</f>
        <v>#VALUE!</v>
      </c>
      <c r="X522" s="16">
        <f>LOG(V522,2)</f>
        <v>14.609640474436812</v>
      </c>
      <c r="Y522" s="3" t="e">
        <f>V522/R522</f>
        <v>#VALUE!</v>
      </c>
      <c r="Z522" s="3" t="e">
        <f>LOG(Y522,2)</f>
        <v>#VALUE!</v>
      </c>
      <c r="AA522" s="3" t="e">
        <f>TTEST(O522:Q522,S522:U522,2,1)</f>
        <v>#VALUE!</v>
      </c>
      <c r="AB522" s="3" t="e">
        <f>-LOG(AA522)</f>
        <v>#VALUE!</v>
      </c>
      <c r="AC522" s="16" t="s">
        <v>1138</v>
      </c>
      <c r="AD522" s="16" t="s">
        <v>165</v>
      </c>
      <c r="AE522" s="16" t="s">
        <v>766</v>
      </c>
      <c r="AF522" s="16" t="s">
        <v>1139</v>
      </c>
      <c r="AG522" s="15" t="s">
        <v>62</v>
      </c>
    </row>
    <row r="523" spans="1:33" x14ac:dyDescent="0.5">
      <c r="A523" s="16" t="s">
        <v>2393</v>
      </c>
      <c r="B523" s="16" t="s">
        <v>2394</v>
      </c>
      <c r="C523" s="16" t="s">
        <v>2395</v>
      </c>
      <c r="D523" s="16">
        <v>35074763</v>
      </c>
      <c r="E523" s="16" t="s">
        <v>3040</v>
      </c>
      <c r="F523" s="16" t="s">
        <v>3040</v>
      </c>
      <c r="G523" s="16">
        <v>1498878.25</v>
      </c>
      <c r="H523" s="16">
        <v>626615.625</v>
      </c>
      <c r="I523" s="16">
        <v>30848269</v>
      </c>
      <c r="J523" s="16">
        <v>1343056.375</v>
      </c>
      <c r="K523" s="16">
        <v>30093834</v>
      </c>
      <c r="L523" s="16" t="s">
        <v>3040</v>
      </c>
      <c r="M523" s="16">
        <v>367</v>
      </c>
      <c r="N523" s="16">
        <v>39.299999999999997</v>
      </c>
      <c r="O523" s="16" t="e">
        <f>(I523-F523)*3.72</f>
        <v>#VALUE!</v>
      </c>
      <c r="P523" s="16">
        <f>(G523-D523)*5.89</f>
        <v>-197761961.17749998</v>
      </c>
      <c r="Q523" s="16" t="e">
        <f>(H523-F523)*1</f>
        <v>#VALUE!</v>
      </c>
      <c r="R523" s="17" t="e">
        <f>MEDIAN(O523:Q523)</f>
        <v>#VALUE!</v>
      </c>
      <c r="S523" s="16" t="e">
        <f>(K523-E523)*1.23</f>
        <v>#VALUE!</v>
      </c>
      <c r="T523" s="16" t="e">
        <f>(L523-F523)*12.4</f>
        <v>#VALUE!</v>
      </c>
      <c r="U523" s="16">
        <f>(J523-D523)*1</f>
        <v>-33731706.625</v>
      </c>
      <c r="V523" s="42">
        <f>25000</f>
        <v>25000</v>
      </c>
      <c r="W523" s="16" t="e">
        <f>LOG(R523,2)</f>
        <v>#VALUE!</v>
      </c>
      <c r="X523" s="16">
        <f>LOG(V523,2)</f>
        <v>14.609640474436812</v>
      </c>
      <c r="Y523" s="3" t="e">
        <f>V523/R523</f>
        <v>#VALUE!</v>
      </c>
      <c r="Z523" s="3" t="e">
        <f>LOG(Y523,2)</f>
        <v>#VALUE!</v>
      </c>
      <c r="AA523" s="3" t="e">
        <f>TTEST(O523:Q523,S523:U523,2,1)</f>
        <v>#VALUE!</v>
      </c>
      <c r="AB523" s="3" t="e">
        <f>-LOG(AA523)</f>
        <v>#VALUE!</v>
      </c>
      <c r="AC523" s="16" t="s">
        <v>2396</v>
      </c>
      <c r="AD523" s="16" t="s">
        <v>2397</v>
      </c>
      <c r="AE523" s="16" t="s">
        <v>682</v>
      </c>
      <c r="AF523" s="16" t="s">
        <v>2398</v>
      </c>
      <c r="AG523" s="15" t="s">
        <v>82</v>
      </c>
    </row>
    <row r="524" spans="1:33" x14ac:dyDescent="0.5">
      <c r="A524" s="16" t="s">
        <v>2388</v>
      </c>
      <c r="B524" s="16" t="s">
        <v>2389</v>
      </c>
      <c r="C524" s="16" t="s">
        <v>2390</v>
      </c>
      <c r="D524" s="16">
        <v>7763132.4375</v>
      </c>
      <c r="E524" s="16" t="s">
        <v>3040</v>
      </c>
      <c r="F524" s="16" t="s">
        <v>3040</v>
      </c>
      <c r="G524" s="16" t="s">
        <v>3040</v>
      </c>
      <c r="H524" s="16">
        <v>575790.1015625</v>
      </c>
      <c r="I524" s="16">
        <v>17000565.1875</v>
      </c>
      <c r="J524" s="16">
        <v>2054213.5</v>
      </c>
      <c r="K524" s="16">
        <v>31185113</v>
      </c>
      <c r="L524" s="16" t="s">
        <v>3040</v>
      </c>
      <c r="M524" s="16">
        <v>188</v>
      </c>
      <c r="N524" s="16">
        <v>21</v>
      </c>
      <c r="O524" s="16" t="e">
        <f>(I524-F524)*3.72</f>
        <v>#VALUE!</v>
      </c>
      <c r="P524" s="16" t="e">
        <f>(G524-D524)*5.89</f>
        <v>#VALUE!</v>
      </c>
      <c r="Q524" s="16" t="e">
        <f>(H524-F524)*1</f>
        <v>#VALUE!</v>
      </c>
      <c r="R524" s="17" t="e">
        <f>MEDIAN(O524:Q524)</f>
        <v>#VALUE!</v>
      </c>
      <c r="S524" s="16" t="e">
        <f>(K524-E524)*1.23</f>
        <v>#VALUE!</v>
      </c>
      <c r="T524" s="16" t="e">
        <f>(L524-F524)*12.4</f>
        <v>#VALUE!</v>
      </c>
      <c r="U524" s="16">
        <f>(J524-D524)*1</f>
        <v>-5708918.9375</v>
      </c>
      <c r="V524" s="42">
        <f>25000</f>
        <v>25000</v>
      </c>
      <c r="W524" s="16" t="e">
        <f>LOG(R524,2)</f>
        <v>#VALUE!</v>
      </c>
      <c r="X524" s="16">
        <f>LOG(V524,2)</f>
        <v>14.609640474436812</v>
      </c>
      <c r="Y524" s="3" t="e">
        <f>V524/R524</f>
        <v>#VALUE!</v>
      </c>
      <c r="Z524" s="3" t="e">
        <f>LOG(Y524,2)</f>
        <v>#VALUE!</v>
      </c>
      <c r="AA524" s="3" t="e">
        <f>TTEST(O524:Q524,S524:U524,2,1)</f>
        <v>#VALUE!</v>
      </c>
      <c r="AB524" s="3" t="e">
        <f>-LOG(AA524)</f>
        <v>#VALUE!</v>
      </c>
      <c r="AC524" s="16" t="s">
        <v>2391</v>
      </c>
      <c r="AD524" s="16" t="s">
        <v>206</v>
      </c>
      <c r="AE524" s="16" t="s">
        <v>51</v>
      </c>
      <c r="AF524" s="16" t="s">
        <v>2392</v>
      </c>
      <c r="AG524" s="15" t="s">
        <v>62</v>
      </c>
    </row>
    <row r="525" spans="1:33" s="29" customFormat="1" x14ac:dyDescent="0.5">
      <c r="A525" s="16" t="s">
        <v>1604</v>
      </c>
      <c r="B525" s="16" t="s">
        <v>1605</v>
      </c>
      <c r="C525" s="16" t="s">
        <v>1606</v>
      </c>
      <c r="D525" s="16">
        <v>25223181.71875</v>
      </c>
      <c r="E525" s="16" t="s">
        <v>3040</v>
      </c>
      <c r="F525" s="16" t="s">
        <v>3040</v>
      </c>
      <c r="G525" s="16" t="s">
        <v>3040</v>
      </c>
      <c r="H525" s="16">
        <v>95542.90625</v>
      </c>
      <c r="I525" s="16">
        <v>72941752</v>
      </c>
      <c r="J525" s="16" t="s">
        <v>3040</v>
      </c>
      <c r="K525" s="16">
        <v>47583051</v>
      </c>
      <c r="L525" s="16" t="s">
        <v>3040</v>
      </c>
      <c r="M525" s="16">
        <v>747</v>
      </c>
      <c r="N525" s="16">
        <v>82.8</v>
      </c>
      <c r="O525" s="16" t="e">
        <f>(I525-F525)*3.72</f>
        <v>#VALUE!</v>
      </c>
      <c r="P525" s="16" t="e">
        <f>(G525-D525)*5.89</f>
        <v>#VALUE!</v>
      </c>
      <c r="Q525" s="16" t="e">
        <f>(H525-F525)*1</f>
        <v>#VALUE!</v>
      </c>
      <c r="R525" s="17" t="e">
        <f>MEDIAN(O525:Q525)</f>
        <v>#VALUE!</v>
      </c>
      <c r="S525" s="16" t="e">
        <f>(K525-E525)*1.23</f>
        <v>#VALUE!</v>
      </c>
      <c r="T525" s="16" t="e">
        <f>(L525-F525)*12.4</f>
        <v>#VALUE!</v>
      </c>
      <c r="U525" s="16" t="e">
        <f>(J525-D525)*1</f>
        <v>#VALUE!</v>
      </c>
      <c r="V525" s="42">
        <f>25000</f>
        <v>25000</v>
      </c>
      <c r="W525" s="16" t="e">
        <f>LOG(R525,2)</f>
        <v>#VALUE!</v>
      </c>
      <c r="X525" s="16">
        <f>LOG(V525,2)</f>
        <v>14.609640474436812</v>
      </c>
      <c r="Y525" s="3" t="e">
        <f>V525/R525</f>
        <v>#VALUE!</v>
      </c>
      <c r="Z525" s="3" t="e">
        <f>LOG(Y525,2)</f>
        <v>#VALUE!</v>
      </c>
      <c r="AA525" s="3" t="e">
        <f>TTEST(O525:Q525,S525:U525,2,1)</f>
        <v>#VALUE!</v>
      </c>
      <c r="AB525" s="3" t="e">
        <f>-LOG(AA525)</f>
        <v>#VALUE!</v>
      </c>
      <c r="AC525" s="16" t="s">
        <v>1607</v>
      </c>
      <c r="AD525" s="16" t="s">
        <v>605</v>
      </c>
      <c r="AE525" s="16" t="s">
        <v>1608</v>
      </c>
      <c r="AF525" s="16" t="s">
        <v>1609</v>
      </c>
      <c r="AG525" s="15" t="s">
        <v>62</v>
      </c>
    </row>
    <row r="526" spans="1:33" x14ac:dyDescent="0.5">
      <c r="A526" s="16" t="s">
        <v>2525</v>
      </c>
      <c r="B526" s="16" t="s">
        <v>2526</v>
      </c>
      <c r="C526" s="16" t="s">
        <v>2527</v>
      </c>
      <c r="D526" s="16">
        <v>51516547.5625</v>
      </c>
      <c r="E526" s="16">
        <v>1224726.8125</v>
      </c>
      <c r="F526" s="16" t="s">
        <v>3040</v>
      </c>
      <c r="G526" s="16">
        <v>341634</v>
      </c>
      <c r="H526" s="16">
        <v>3010103.75</v>
      </c>
      <c r="I526" s="16">
        <v>124798091.25</v>
      </c>
      <c r="J526" s="16">
        <v>2138611.5</v>
      </c>
      <c r="K526" s="16">
        <v>69381168</v>
      </c>
      <c r="L526" s="16" t="s">
        <v>3040</v>
      </c>
      <c r="M526" s="16">
        <v>381</v>
      </c>
      <c r="N526" s="16">
        <v>42.6</v>
      </c>
      <c r="O526" s="16" t="e">
        <f>(I526-F526)*3.72</f>
        <v>#VALUE!</v>
      </c>
      <c r="P526" s="16">
        <f>(G526-D526)*5.89</f>
        <v>-301420240.88312501</v>
      </c>
      <c r="Q526" s="16" t="e">
        <f>(H526-F526)*1</f>
        <v>#VALUE!</v>
      </c>
      <c r="R526" s="17" t="e">
        <f>MEDIAN(O526:Q526)</f>
        <v>#VALUE!</v>
      </c>
      <c r="S526" s="16">
        <f>(K526-E526)*1.23</f>
        <v>83832422.660624996</v>
      </c>
      <c r="T526" s="16" t="e">
        <f>(L526-F526)*12.4</f>
        <v>#VALUE!</v>
      </c>
      <c r="U526" s="16">
        <f>(J526-D526)*1</f>
        <v>-49377936.0625</v>
      </c>
      <c r="V526" s="42">
        <f>25000</f>
        <v>25000</v>
      </c>
      <c r="W526" s="16" t="e">
        <f>LOG(R526,2)</f>
        <v>#VALUE!</v>
      </c>
      <c r="X526" s="16">
        <f>LOG(V526,2)</f>
        <v>14.609640474436812</v>
      </c>
      <c r="Y526" s="3" t="e">
        <f>V526/R526</f>
        <v>#VALUE!</v>
      </c>
      <c r="Z526" s="3" t="e">
        <f>LOG(Y526,2)</f>
        <v>#VALUE!</v>
      </c>
      <c r="AA526" s="3" t="e">
        <f>TTEST(O526:Q526,S526:U526,2,1)</f>
        <v>#VALUE!</v>
      </c>
      <c r="AB526" s="3" t="e">
        <f>-LOG(AA526)</f>
        <v>#VALUE!</v>
      </c>
      <c r="AC526" s="16" t="s">
        <v>194</v>
      </c>
      <c r="AD526" s="16" t="s">
        <v>1090</v>
      </c>
      <c r="AE526" s="16" t="s">
        <v>240</v>
      </c>
      <c r="AF526" s="16" t="s">
        <v>2528</v>
      </c>
      <c r="AG526" s="15" t="s">
        <v>2529</v>
      </c>
    </row>
    <row r="527" spans="1:33" x14ac:dyDescent="0.5">
      <c r="A527" s="16" t="s">
        <v>2611</v>
      </c>
      <c r="B527" s="16" t="s">
        <v>2612</v>
      </c>
      <c r="C527" s="16" t="s">
        <v>2613</v>
      </c>
      <c r="D527" s="16">
        <v>5043852.90625</v>
      </c>
      <c r="E527" s="16">
        <v>1378088.875</v>
      </c>
      <c r="F527" s="16">
        <v>815183.5625</v>
      </c>
      <c r="G527" s="16">
        <v>12434598</v>
      </c>
      <c r="H527" s="16">
        <v>2747797</v>
      </c>
      <c r="I527" s="16">
        <v>4927388.75</v>
      </c>
      <c r="J527" s="16">
        <v>3492144.5</v>
      </c>
      <c r="K527" s="16" t="s">
        <v>3040</v>
      </c>
      <c r="L527" s="16" t="s">
        <v>3040</v>
      </c>
      <c r="M527" s="16">
        <v>2136</v>
      </c>
      <c r="N527" s="16">
        <v>244.4</v>
      </c>
      <c r="O527" s="16">
        <f>(I527-F527)*3.72</f>
        <v>15297403.297500001</v>
      </c>
      <c r="P527" s="16">
        <f>(G527-D527)*5.89</f>
        <v>43531488.602187499</v>
      </c>
      <c r="Q527" s="16">
        <f>(H527-F527)*1</f>
        <v>1932613.4375</v>
      </c>
      <c r="R527" s="17">
        <f>MEDIAN(O527:Q527)</f>
        <v>15297403.297500001</v>
      </c>
      <c r="S527" s="16" t="e">
        <f>(K527-E527)*1.23</f>
        <v>#VALUE!</v>
      </c>
      <c r="T527" s="16" t="e">
        <f>(L527-F527)*12.4</f>
        <v>#VALUE!</v>
      </c>
      <c r="U527" s="16">
        <f>(J527-D527)*1</f>
        <v>-1551708.40625</v>
      </c>
      <c r="V527" s="42">
        <f>25000</f>
        <v>25000</v>
      </c>
      <c r="W527" s="16">
        <f>LOG(R527,2)</f>
        <v>23.866783443419628</v>
      </c>
      <c r="X527" s="16">
        <f>LOG(V527,2)</f>
        <v>14.609640474436812</v>
      </c>
      <c r="Y527" s="3">
        <f>V527/R527</f>
        <v>1.6342642939985545E-3</v>
      </c>
      <c r="Z527" s="3">
        <f>LOG(Y527,2)</f>
        <v>-9.2571429689828157</v>
      </c>
      <c r="AA527" s="3" t="e">
        <f>TTEST(O527:Q527,S527:U527,2,1)</f>
        <v>#VALUE!</v>
      </c>
      <c r="AB527" s="3" t="e">
        <f>-LOG(AA527)</f>
        <v>#VALUE!</v>
      </c>
      <c r="AC527" s="16" t="s">
        <v>2000</v>
      </c>
      <c r="AD527" s="16" t="s">
        <v>42</v>
      </c>
      <c r="AE527" s="16" t="s">
        <v>51</v>
      </c>
      <c r="AF527" s="16" t="s">
        <v>1161</v>
      </c>
      <c r="AG527" s="15" t="s">
        <v>45</v>
      </c>
    </row>
    <row r="528" spans="1:33" x14ac:dyDescent="0.5">
      <c r="A528" s="16" t="s">
        <v>2508</v>
      </c>
      <c r="B528" s="16" t="s">
        <v>2509</v>
      </c>
      <c r="C528" s="16" t="s">
        <v>2510</v>
      </c>
      <c r="D528" s="16">
        <v>2137439.5</v>
      </c>
      <c r="E528" s="16" t="s">
        <v>3040</v>
      </c>
      <c r="F528" s="16">
        <v>892648.9375</v>
      </c>
      <c r="G528" s="16">
        <v>4678166.5</v>
      </c>
      <c r="H528" s="16">
        <v>3648300.5</v>
      </c>
      <c r="I528" s="16" t="s">
        <v>3040</v>
      </c>
      <c r="J528" s="16">
        <v>4186644.75</v>
      </c>
      <c r="K528" s="16" t="s">
        <v>3040</v>
      </c>
      <c r="L528" s="16" t="s">
        <v>3040</v>
      </c>
      <c r="M528" s="16">
        <v>379</v>
      </c>
      <c r="N528" s="16">
        <v>42.5</v>
      </c>
      <c r="O528" s="16" t="e">
        <f>(I528-F528)*3.72</f>
        <v>#VALUE!</v>
      </c>
      <c r="P528" s="16">
        <f>(G528-D528)*5.89</f>
        <v>14964882.029999999</v>
      </c>
      <c r="Q528" s="16">
        <f>(H528-F528)*1</f>
        <v>2755651.5625</v>
      </c>
      <c r="R528" s="17" t="e">
        <f>MEDIAN(O528:Q528)</f>
        <v>#VALUE!</v>
      </c>
      <c r="S528" s="16" t="e">
        <f>(K528-E528)*1.23</f>
        <v>#VALUE!</v>
      </c>
      <c r="T528" s="16" t="e">
        <f>(L528-F528)*12.4</f>
        <v>#VALUE!</v>
      </c>
      <c r="U528" s="16">
        <f>(J528-D528)*1</f>
        <v>2049205.25</v>
      </c>
      <c r="V528" s="42">
        <f>25000</f>
        <v>25000</v>
      </c>
      <c r="W528" s="16" t="e">
        <f>LOG(R528,2)</f>
        <v>#VALUE!</v>
      </c>
      <c r="X528" s="16">
        <f>LOG(V528,2)</f>
        <v>14.609640474436812</v>
      </c>
      <c r="Y528" s="3" t="e">
        <f>V528/R528</f>
        <v>#VALUE!</v>
      </c>
      <c r="Z528" s="3" t="e">
        <f>LOG(Y528,2)</f>
        <v>#VALUE!</v>
      </c>
      <c r="AA528" s="3" t="e">
        <f>TTEST(O528:Q528,S528:U528,2,1)</f>
        <v>#VALUE!</v>
      </c>
      <c r="AB528" s="3" t="e">
        <f>-LOG(AA528)</f>
        <v>#VALUE!</v>
      </c>
      <c r="AC528" s="16" t="s">
        <v>329</v>
      </c>
      <c r="AD528" s="16" t="s">
        <v>2511</v>
      </c>
      <c r="AE528" s="16" t="s">
        <v>44</v>
      </c>
      <c r="AF528" s="16" t="s">
        <v>2512</v>
      </c>
      <c r="AG528" s="15" t="s">
        <v>101</v>
      </c>
    </row>
    <row r="529" spans="1:33" x14ac:dyDescent="0.5">
      <c r="A529" s="16" t="s">
        <v>2785</v>
      </c>
      <c r="B529" s="16" t="s">
        <v>2786</v>
      </c>
      <c r="C529" s="16" t="s">
        <v>2787</v>
      </c>
      <c r="D529" s="16">
        <v>3068791.375</v>
      </c>
      <c r="E529" s="16" t="s">
        <v>3040</v>
      </c>
      <c r="F529" s="16" t="s">
        <v>3040</v>
      </c>
      <c r="G529" s="16">
        <v>19810237</v>
      </c>
      <c r="H529" s="16" t="s">
        <v>3040</v>
      </c>
      <c r="I529" s="16">
        <v>13336078.125</v>
      </c>
      <c r="J529" s="16">
        <v>5747213.75</v>
      </c>
      <c r="K529" s="16" t="s">
        <v>3040</v>
      </c>
      <c r="L529" s="16" t="s">
        <v>3040</v>
      </c>
      <c r="M529" s="16">
        <v>390</v>
      </c>
      <c r="N529" s="16">
        <v>43</v>
      </c>
      <c r="O529" s="16" t="e">
        <f>(I529-F529)*3.72</f>
        <v>#VALUE!</v>
      </c>
      <c r="P529" s="16">
        <f>(G529-D529)*5.89</f>
        <v>98607114.731249988</v>
      </c>
      <c r="Q529" s="16" t="e">
        <f>(H529-F529)*1</f>
        <v>#VALUE!</v>
      </c>
      <c r="R529" s="17" t="e">
        <f>MEDIAN(O529:Q529)</f>
        <v>#VALUE!</v>
      </c>
      <c r="S529" s="16" t="e">
        <f>(K529-E529)*1.23</f>
        <v>#VALUE!</v>
      </c>
      <c r="T529" s="16" t="e">
        <f>(L529-F529)*12.4</f>
        <v>#VALUE!</v>
      </c>
      <c r="U529" s="16">
        <f>(J529-D529)*1</f>
        <v>2678422.375</v>
      </c>
      <c r="V529" s="42">
        <f>25000</f>
        <v>25000</v>
      </c>
      <c r="W529" s="16" t="e">
        <f>LOG(R529,2)</f>
        <v>#VALUE!</v>
      </c>
      <c r="X529" s="16">
        <f>LOG(V529,2)</f>
        <v>14.609640474436812</v>
      </c>
      <c r="Y529" s="3" t="e">
        <f>V529/R529</f>
        <v>#VALUE!</v>
      </c>
      <c r="Z529" s="3" t="e">
        <f>LOG(Y529,2)</f>
        <v>#VALUE!</v>
      </c>
      <c r="AA529" s="3" t="e">
        <f>TTEST(O529:Q529,S529:U529,2,1)</f>
        <v>#VALUE!</v>
      </c>
      <c r="AB529" s="3" t="e">
        <f>-LOG(AA529)</f>
        <v>#VALUE!</v>
      </c>
      <c r="AC529" s="16" t="s">
        <v>155</v>
      </c>
      <c r="AD529" s="16" t="s">
        <v>311</v>
      </c>
      <c r="AE529" s="16" t="s">
        <v>43</v>
      </c>
      <c r="AF529" s="16" t="s">
        <v>892</v>
      </c>
      <c r="AG529" s="15" t="s">
        <v>290</v>
      </c>
    </row>
    <row r="530" spans="1:33" x14ac:dyDescent="0.5">
      <c r="A530" s="16" t="s">
        <v>2647</v>
      </c>
      <c r="B530" s="16" t="s">
        <v>2648</v>
      </c>
      <c r="C530" s="16" t="s">
        <v>2649</v>
      </c>
      <c r="D530" s="16">
        <v>2871880</v>
      </c>
      <c r="E530" s="16" t="s">
        <v>3040</v>
      </c>
      <c r="F530" s="16" t="s">
        <v>3040</v>
      </c>
      <c r="G530" s="16">
        <v>6011873.5</v>
      </c>
      <c r="H530" s="16" t="s">
        <v>3040</v>
      </c>
      <c r="I530" s="16">
        <v>10602481</v>
      </c>
      <c r="J530" s="16">
        <v>5907151</v>
      </c>
      <c r="K530" s="16" t="s">
        <v>3040</v>
      </c>
      <c r="L530" s="16" t="s">
        <v>3040</v>
      </c>
      <c r="M530" s="16">
        <v>720</v>
      </c>
      <c r="N530" s="16">
        <v>80.400000000000006</v>
      </c>
      <c r="O530" s="16" t="e">
        <f>(I530-F530)*3.72</f>
        <v>#VALUE!</v>
      </c>
      <c r="P530" s="16">
        <f>(G530-D530)*5.89</f>
        <v>18494561.715</v>
      </c>
      <c r="Q530" s="16" t="e">
        <f>(H530-F530)*1</f>
        <v>#VALUE!</v>
      </c>
      <c r="R530" s="17" t="e">
        <f>MEDIAN(O530:Q530)</f>
        <v>#VALUE!</v>
      </c>
      <c r="S530" s="16" t="e">
        <f>(K530-E530)*1.23</f>
        <v>#VALUE!</v>
      </c>
      <c r="T530" s="16" t="e">
        <f>(L530-F530)*12.4</f>
        <v>#VALUE!</v>
      </c>
      <c r="U530" s="16">
        <f>(J530-D530)*1</f>
        <v>3035271</v>
      </c>
      <c r="V530" s="42">
        <f>25000</f>
        <v>25000</v>
      </c>
      <c r="W530" s="16" t="e">
        <f>LOG(R530,2)</f>
        <v>#VALUE!</v>
      </c>
      <c r="X530" s="16">
        <f>LOG(V530,2)</f>
        <v>14.609640474436812</v>
      </c>
      <c r="Y530" s="3" t="e">
        <f>V530/R530</f>
        <v>#VALUE!</v>
      </c>
      <c r="Z530" s="3" t="e">
        <f>LOG(Y530,2)</f>
        <v>#VALUE!</v>
      </c>
      <c r="AA530" s="3" t="e">
        <f>TTEST(O530:Q530,S530:U530,2,1)</f>
        <v>#VALUE!</v>
      </c>
      <c r="AB530" s="3" t="e">
        <f>-LOG(AA530)</f>
        <v>#VALUE!</v>
      </c>
      <c r="AC530" s="16" t="s">
        <v>1534</v>
      </c>
      <c r="AD530" s="16" t="s">
        <v>2650</v>
      </c>
      <c r="AE530" s="16" t="s">
        <v>51</v>
      </c>
      <c r="AF530" s="16" t="s">
        <v>2651</v>
      </c>
      <c r="AG530" s="15" t="s">
        <v>2652</v>
      </c>
    </row>
    <row r="531" spans="1:33" x14ac:dyDescent="0.5">
      <c r="A531" s="49" t="s">
        <v>2614</v>
      </c>
      <c r="B531" s="49" t="s">
        <v>2615</v>
      </c>
      <c r="C531" s="49" t="s">
        <v>2616</v>
      </c>
      <c r="D531" s="16">
        <v>1603292.625</v>
      </c>
      <c r="E531" s="16" t="s">
        <v>3040</v>
      </c>
      <c r="F531" s="16">
        <v>3966870.75</v>
      </c>
      <c r="G531" s="16">
        <v>3903304.75</v>
      </c>
      <c r="H531" s="16">
        <v>20570136</v>
      </c>
      <c r="I531" s="16">
        <v>10568873</v>
      </c>
      <c r="J531" s="16">
        <v>13655722.75</v>
      </c>
      <c r="K531" s="16" t="s">
        <v>3040</v>
      </c>
      <c r="L531" s="16" t="s">
        <v>3040</v>
      </c>
      <c r="M531" s="49">
        <v>614</v>
      </c>
      <c r="N531" s="49">
        <v>68.3</v>
      </c>
      <c r="O531" s="49">
        <f>(I531-F531)*3.72</f>
        <v>24559448.370000001</v>
      </c>
      <c r="P531" s="49">
        <f>(G531-D531)*5.89</f>
        <v>13547071.41625</v>
      </c>
      <c r="Q531" s="49">
        <f>(H531-F531)*1</f>
        <v>16603265.25</v>
      </c>
      <c r="R531" s="37">
        <f>MEDIAN(O531:Q531)</f>
        <v>16603265.25</v>
      </c>
      <c r="S531" s="10" t="e">
        <f>(K531-E531)*1.23</f>
        <v>#VALUE!</v>
      </c>
      <c r="T531" s="10" t="e">
        <f>(L531-F531)*12.4</f>
        <v>#VALUE!</v>
      </c>
      <c r="U531" s="10">
        <f>(J531-D531)*1</f>
        <v>12052430.125</v>
      </c>
      <c r="V531" s="44">
        <f>25000</f>
        <v>25000</v>
      </c>
      <c r="W531" s="49">
        <f>LOG(R531,2)</f>
        <v>23.984963658599128</v>
      </c>
      <c r="X531" s="49">
        <f>LOG(V531,2)</f>
        <v>14.609640474436812</v>
      </c>
      <c r="Y531" s="50">
        <f>V531/R531</f>
        <v>1.5057279169830766E-3</v>
      </c>
      <c r="Z531" s="50">
        <f>LOG(Y531,2)</f>
        <v>-9.3753231841623172</v>
      </c>
      <c r="AA531" s="50" t="e">
        <f>TTEST(O531:Q531,S531:U531,2,1)</f>
        <v>#VALUE!</v>
      </c>
      <c r="AB531" s="50" t="e">
        <f>-LOG(AA531)</f>
        <v>#VALUE!</v>
      </c>
      <c r="AC531" s="49" t="s">
        <v>44</v>
      </c>
      <c r="AD531" s="49" t="s">
        <v>72</v>
      </c>
      <c r="AE531" s="49" t="s">
        <v>43</v>
      </c>
      <c r="AF531" s="49" t="s">
        <v>44</v>
      </c>
      <c r="AG531" s="15" t="s">
        <v>342</v>
      </c>
    </row>
    <row r="532" spans="1:33" x14ac:dyDescent="0.5">
      <c r="U532" s="39"/>
      <c r="V532" s="45"/>
      <c r="W532" s="39"/>
      <c r="X532" s="39"/>
      <c r="Y532" s="7"/>
    </row>
    <row r="533" spans="1:33" x14ac:dyDescent="0.5">
      <c r="Q533" s="39"/>
      <c r="R533" s="40"/>
      <c r="S533" s="8"/>
      <c r="U533" s="8"/>
      <c r="V533" s="46"/>
      <c r="W533" s="8"/>
      <c r="X533" s="39"/>
      <c r="Y533" s="39"/>
    </row>
  </sheetData>
  <autoFilter ref="A1:AK532" xr:uid="{ECC0DC64-5856-402C-AE47-E87A61C3B9FB}">
    <sortState xmlns:xlrd2="http://schemas.microsoft.com/office/spreadsheetml/2017/richdata2" ref="A2:AG532">
      <sortCondition ref="L1:L532"/>
    </sortState>
  </autoFilter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1367E-D869-4334-BA6C-89235EB5D30F}">
  <dimension ref="A1:AK690"/>
  <sheetViews>
    <sheetView workbookViewId="0">
      <pane ySplit="1" topLeftCell="A2" activePane="bottomLeft" state="frozen"/>
      <selection pane="bottomLeft" activeCell="AL12" sqref="AL12"/>
    </sheetView>
  </sheetViews>
  <sheetFormatPr baseColWidth="10" defaultRowHeight="14.35" x14ac:dyDescent="0.5"/>
  <cols>
    <col min="4" max="14" width="0" hidden="1" customWidth="1"/>
    <col min="15" max="15" width="14.8203125" bestFit="1" customWidth="1"/>
    <col min="16" max="16" width="14.234375" bestFit="1" customWidth="1"/>
    <col min="17" max="17" width="14.8203125" bestFit="1" customWidth="1"/>
    <col min="18" max="18" width="14.234375" style="20" bestFit="1" customWidth="1"/>
    <col min="19" max="19" width="14.8203125" bestFit="1" customWidth="1"/>
    <col min="20" max="20" width="15.87890625" bestFit="1" customWidth="1"/>
    <col min="21" max="21" width="13.8203125" bestFit="1" customWidth="1"/>
    <col min="22" max="22" width="13.234375" style="20" bestFit="1" customWidth="1"/>
    <col min="23" max="23" width="11.46875" customWidth="1"/>
    <col min="24" max="28" width="10.87890625" bestFit="1" customWidth="1"/>
    <col min="34" max="36" width="10.87890625" bestFit="1" customWidth="1"/>
  </cols>
  <sheetData>
    <row r="1" spans="1:37" s="35" customFormat="1" ht="100.35" x14ac:dyDescent="0.5">
      <c r="A1" s="32" t="s">
        <v>0</v>
      </c>
      <c r="B1" s="32" t="s">
        <v>2</v>
      </c>
      <c r="C1" s="32" t="s">
        <v>3</v>
      </c>
      <c r="D1" s="32" t="s">
        <v>4</v>
      </c>
      <c r="E1" s="32" t="s">
        <v>5</v>
      </c>
      <c r="F1" s="32" t="s">
        <v>6</v>
      </c>
      <c r="G1" s="32" t="s">
        <v>7</v>
      </c>
      <c r="H1" s="32" t="s">
        <v>8</v>
      </c>
      <c r="I1" s="32" t="s">
        <v>9</v>
      </c>
      <c r="J1" s="32" t="s">
        <v>10</v>
      </c>
      <c r="K1" s="32" t="s">
        <v>11</v>
      </c>
      <c r="L1" s="32" t="s">
        <v>12</v>
      </c>
      <c r="M1" s="32" t="s">
        <v>13</v>
      </c>
      <c r="N1" s="32" t="s">
        <v>14</v>
      </c>
      <c r="O1" s="32" t="s">
        <v>15</v>
      </c>
      <c r="P1" s="32" t="s">
        <v>16</v>
      </c>
      <c r="Q1" s="32" t="s">
        <v>17</v>
      </c>
      <c r="R1" s="33" t="s">
        <v>18</v>
      </c>
      <c r="S1" s="32" t="s">
        <v>19</v>
      </c>
      <c r="T1" s="32" t="s">
        <v>20</v>
      </c>
      <c r="U1" s="32" t="s">
        <v>21</v>
      </c>
      <c r="V1" s="33" t="s">
        <v>22</v>
      </c>
      <c r="W1" s="32" t="s">
        <v>23</v>
      </c>
      <c r="X1" s="32" t="s">
        <v>24</v>
      </c>
      <c r="Y1" s="32" t="s">
        <v>25</v>
      </c>
      <c r="Z1" s="32" t="s">
        <v>3020</v>
      </c>
      <c r="AA1" s="32" t="s">
        <v>27</v>
      </c>
      <c r="AB1" s="32" t="s">
        <v>3023</v>
      </c>
      <c r="AC1" s="32" t="s">
        <v>29</v>
      </c>
      <c r="AD1" s="32" t="s">
        <v>30</v>
      </c>
      <c r="AE1" s="32" t="s">
        <v>31</v>
      </c>
      <c r="AF1" s="32" t="s">
        <v>32</v>
      </c>
      <c r="AG1" s="32" t="s">
        <v>33</v>
      </c>
      <c r="AH1" s="32" t="s">
        <v>3022</v>
      </c>
      <c r="AI1" s="32" t="s">
        <v>3024</v>
      </c>
      <c r="AJ1" s="32" t="s">
        <v>3025</v>
      </c>
      <c r="AK1" s="34" t="s">
        <v>37</v>
      </c>
    </row>
    <row r="2" spans="1:37" x14ac:dyDescent="0.5">
      <c r="A2" s="16" t="s">
        <v>38</v>
      </c>
      <c r="B2" s="16" t="s">
        <v>39</v>
      </c>
      <c r="C2" s="16" t="s">
        <v>40</v>
      </c>
      <c r="D2" s="16">
        <v>33312099.1875</v>
      </c>
      <c r="E2" s="16">
        <v>81371453.625</v>
      </c>
      <c r="F2" s="16">
        <v>56470224.5</v>
      </c>
      <c r="G2" s="16">
        <v>278479824.5</v>
      </c>
      <c r="H2" s="16">
        <v>137913006.5</v>
      </c>
      <c r="I2" s="16">
        <v>41529854.5</v>
      </c>
      <c r="J2" s="16">
        <v>73918349.5625</v>
      </c>
      <c r="K2" s="16">
        <v>28708747.25</v>
      </c>
      <c r="L2" s="16">
        <v>83110505</v>
      </c>
      <c r="M2" s="16">
        <v>390</v>
      </c>
      <c r="N2" s="16">
        <v>42.1</v>
      </c>
      <c r="O2" s="16">
        <f t="shared" ref="O2:O65" si="0">(I2-F2)*3.72</f>
        <v>-55578176.400000006</v>
      </c>
      <c r="P2" s="16">
        <f t="shared" ref="P2:P65" si="1">(G2-D2)*5.89</f>
        <v>1444037902.0906248</v>
      </c>
      <c r="Q2" s="16">
        <f t="shared" ref="Q2:Q65" si="2">(H2-F2)*1</f>
        <v>81442782</v>
      </c>
      <c r="R2" s="17">
        <f t="shared" ref="R2:R65" si="3">MEDIAN(O2:Q2)</f>
        <v>81442782</v>
      </c>
      <c r="S2" s="16">
        <f t="shared" ref="S2:S65" si="4">(K2-E2)*1.23</f>
        <v>-64775128.841250002</v>
      </c>
      <c r="T2" s="16">
        <f t="shared" ref="T2:T65" si="5">(L2-F2)*12.4</f>
        <v>330339478.19999999</v>
      </c>
      <c r="U2" s="16">
        <f t="shared" ref="U2:U65" si="6">(J2-D2)*1</f>
        <v>40606250.375</v>
      </c>
      <c r="V2" s="17">
        <f t="shared" ref="V2:V65" si="7">MEDIAN(S2:U2)</f>
        <v>40606250.375</v>
      </c>
      <c r="W2" s="16">
        <f t="shared" ref="W2:W65" si="8">LOG(R2,2)</f>
        <v>26.279283507416075</v>
      </c>
      <c r="X2" s="16">
        <f t="shared" ref="X2:X65" si="9">LOG(V2,2)</f>
        <v>25.275198477606562</v>
      </c>
      <c r="Y2" s="3">
        <f t="shared" ref="Y2:Y65" si="10">V2/R2</f>
        <v>0.49858623904817007</v>
      </c>
      <c r="Z2" s="3">
        <f t="shared" ref="Z2:Z65" si="11">LOG(Y2,2)</f>
        <v>-1.0040850298095116</v>
      </c>
      <c r="AA2" s="3">
        <f t="shared" ref="AA2:AA65" si="12">TTEST(O2:Q2,S2:U2,2,1)</f>
        <v>0.39713764966260157</v>
      </c>
      <c r="AB2" s="3">
        <f t="shared" ref="AB2:AB65" si="13">-LOG(AA2)</f>
        <v>0.40105893875926313</v>
      </c>
      <c r="AC2" s="16" t="s">
        <v>41</v>
      </c>
      <c r="AD2" s="16" t="s">
        <v>42</v>
      </c>
      <c r="AE2" s="16" t="s">
        <v>43</v>
      </c>
      <c r="AF2" s="16" t="s">
        <v>44</v>
      </c>
      <c r="AG2" s="16" t="s">
        <v>44</v>
      </c>
      <c r="AH2" s="16">
        <v>1.3089999999999999</v>
      </c>
      <c r="AI2" s="16">
        <v>0.40899999999999997</v>
      </c>
      <c r="AJ2" s="16">
        <v>0.53600000000000003</v>
      </c>
      <c r="AK2" s="15" t="s">
        <v>45</v>
      </c>
    </row>
    <row r="3" spans="1:37" x14ac:dyDescent="0.5">
      <c r="A3" s="16" t="s">
        <v>46</v>
      </c>
      <c r="B3" s="16" t="s">
        <v>47</v>
      </c>
      <c r="C3" s="16" t="s">
        <v>48</v>
      </c>
      <c r="D3" s="16">
        <v>1293839</v>
      </c>
      <c r="E3" s="16">
        <v>868169.75</v>
      </c>
      <c r="F3" s="16">
        <v>880784.3125</v>
      </c>
      <c r="G3" s="16">
        <v>8407767.75</v>
      </c>
      <c r="H3" s="16">
        <v>5339181.75</v>
      </c>
      <c r="I3" s="16">
        <v>4362192</v>
      </c>
      <c r="J3" s="16">
        <v>7678058.25</v>
      </c>
      <c r="K3" s="16">
        <v>2856292.5</v>
      </c>
      <c r="L3" s="16">
        <v>3377040.25</v>
      </c>
      <c r="M3" s="16">
        <v>727</v>
      </c>
      <c r="N3" s="16">
        <v>80.8</v>
      </c>
      <c r="O3" s="16">
        <f t="shared" si="0"/>
        <v>12950836.5975</v>
      </c>
      <c r="P3" s="16">
        <f t="shared" si="1"/>
        <v>41901040.337499999</v>
      </c>
      <c r="Q3" s="16">
        <f t="shared" si="2"/>
        <v>4458397.4375</v>
      </c>
      <c r="R3" s="17">
        <f t="shared" si="3"/>
        <v>12950836.5975</v>
      </c>
      <c r="S3" s="16">
        <f t="shared" si="4"/>
        <v>2445390.9824999999</v>
      </c>
      <c r="T3" s="16">
        <f t="shared" si="5"/>
        <v>30953573.625</v>
      </c>
      <c r="U3" s="16">
        <f t="shared" si="6"/>
        <v>6384219.25</v>
      </c>
      <c r="V3" s="17">
        <f t="shared" si="7"/>
        <v>6384219.25</v>
      </c>
      <c r="W3" s="16">
        <f t="shared" si="8"/>
        <v>23.626541960276278</v>
      </c>
      <c r="X3" s="16">
        <f t="shared" si="9"/>
        <v>22.606078767478451</v>
      </c>
      <c r="Y3" s="3">
        <f t="shared" si="10"/>
        <v>0.49295805733757736</v>
      </c>
      <c r="Z3" s="3">
        <f t="shared" si="11"/>
        <v>-1.0204631927978289</v>
      </c>
      <c r="AA3" s="3">
        <f t="shared" si="12"/>
        <v>0.26287176899196463</v>
      </c>
      <c r="AB3" s="3">
        <f t="shared" si="13"/>
        <v>0.58025605227075527</v>
      </c>
      <c r="AC3" s="16" t="s">
        <v>49</v>
      </c>
      <c r="AD3" s="16" t="s">
        <v>50</v>
      </c>
      <c r="AE3" s="16" t="s">
        <v>51</v>
      </c>
      <c r="AF3" s="16" t="s">
        <v>52</v>
      </c>
      <c r="AG3" s="16" t="s">
        <v>53</v>
      </c>
      <c r="AH3" s="16">
        <v>3.8340000000000001</v>
      </c>
      <c r="AI3" s="16">
        <v>0.16500000000000001</v>
      </c>
      <c r="AJ3" s="16">
        <v>0.63300000000000001</v>
      </c>
      <c r="AK3" s="15" t="s">
        <v>54</v>
      </c>
    </row>
    <row r="4" spans="1:37" x14ac:dyDescent="0.5">
      <c r="A4" s="16" t="s">
        <v>55</v>
      </c>
      <c r="B4" s="16" t="s">
        <v>56</v>
      </c>
      <c r="C4" s="16" t="s">
        <v>57</v>
      </c>
      <c r="D4" s="16">
        <v>12730687.6875</v>
      </c>
      <c r="E4" s="16">
        <v>9321285</v>
      </c>
      <c r="F4" s="16">
        <v>9343773.25</v>
      </c>
      <c r="G4" s="16">
        <v>57709351</v>
      </c>
      <c r="H4" s="16">
        <v>49425209.5</v>
      </c>
      <c r="I4" s="16">
        <v>32389831.375</v>
      </c>
      <c r="J4" s="16">
        <v>54864173</v>
      </c>
      <c r="K4" s="16">
        <v>22459409.875</v>
      </c>
      <c r="L4" s="16">
        <v>27565962.5</v>
      </c>
      <c r="M4" s="16">
        <v>403</v>
      </c>
      <c r="N4" s="16">
        <v>46.1</v>
      </c>
      <c r="O4" s="16">
        <f t="shared" si="0"/>
        <v>85731336.225000009</v>
      </c>
      <c r="P4" s="16">
        <f t="shared" si="1"/>
        <v>264924326.91062498</v>
      </c>
      <c r="Q4" s="16">
        <f t="shared" si="2"/>
        <v>40081436.25</v>
      </c>
      <c r="R4" s="17">
        <f t="shared" si="3"/>
        <v>85731336.225000009</v>
      </c>
      <c r="S4" s="16">
        <f t="shared" si="4"/>
        <v>16159893.596249999</v>
      </c>
      <c r="T4" s="16">
        <f t="shared" si="5"/>
        <v>225955146.70000002</v>
      </c>
      <c r="U4" s="16">
        <f t="shared" si="6"/>
        <v>42133485.3125</v>
      </c>
      <c r="V4" s="17">
        <f t="shared" si="7"/>
        <v>42133485.3125</v>
      </c>
      <c r="W4" s="16">
        <f t="shared" si="8"/>
        <v>26.353319293906974</v>
      </c>
      <c r="X4" s="16">
        <f t="shared" si="9"/>
        <v>25.32846392582934</v>
      </c>
      <c r="Y4" s="3">
        <f t="shared" si="10"/>
        <v>0.49145956621883968</v>
      </c>
      <c r="Z4" s="3">
        <f t="shared" si="11"/>
        <v>-1.0248553680776307</v>
      </c>
      <c r="AA4" s="3">
        <f t="shared" si="12"/>
        <v>0.22925335682787096</v>
      </c>
      <c r="AB4" s="3">
        <f t="shared" si="13"/>
        <v>0.63968429648172431</v>
      </c>
      <c r="AC4" s="16" t="s">
        <v>58</v>
      </c>
      <c r="AD4" s="16" t="s">
        <v>59</v>
      </c>
      <c r="AE4" s="16" t="s">
        <v>60</v>
      </c>
      <c r="AF4" s="16" t="s">
        <v>44</v>
      </c>
      <c r="AG4" s="16" t="s">
        <v>61</v>
      </c>
      <c r="AH4" s="16">
        <v>2.95</v>
      </c>
      <c r="AI4" s="16">
        <v>0.189</v>
      </c>
      <c r="AJ4" s="16">
        <v>0.55800000000000005</v>
      </c>
      <c r="AK4" s="15" t="s">
        <v>62</v>
      </c>
    </row>
    <row r="5" spans="1:37" x14ac:dyDescent="0.5">
      <c r="A5" s="16" t="s">
        <v>63</v>
      </c>
      <c r="B5" s="16" t="s">
        <v>64</v>
      </c>
      <c r="C5" s="16" t="s">
        <v>65</v>
      </c>
      <c r="D5" s="16">
        <v>121661588.375</v>
      </c>
      <c r="E5" s="16">
        <v>57371234.75</v>
      </c>
      <c r="F5" s="16">
        <v>77529128.25</v>
      </c>
      <c r="G5" s="16">
        <v>160037841.5</v>
      </c>
      <c r="H5" s="16">
        <v>135701623</v>
      </c>
      <c r="I5" s="16">
        <v>143681211.5</v>
      </c>
      <c r="J5" s="16">
        <v>197061044</v>
      </c>
      <c r="K5" s="16">
        <v>147623808.625</v>
      </c>
      <c r="L5" s="16">
        <v>134387407.375</v>
      </c>
      <c r="M5" s="16">
        <v>145</v>
      </c>
      <c r="N5" s="16">
        <v>16.100000000000001</v>
      </c>
      <c r="O5" s="16">
        <f t="shared" si="0"/>
        <v>246085749.69000003</v>
      </c>
      <c r="P5" s="16">
        <f t="shared" si="1"/>
        <v>226036130.90625</v>
      </c>
      <c r="Q5" s="16">
        <f t="shared" si="2"/>
        <v>58172494.75</v>
      </c>
      <c r="R5" s="17">
        <f t="shared" si="3"/>
        <v>226036130.90625</v>
      </c>
      <c r="S5" s="16">
        <f t="shared" si="4"/>
        <v>111010665.86624999</v>
      </c>
      <c r="T5" s="16">
        <f t="shared" si="5"/>
        <v>705042661.14999998</v>
      </c>
      <c r="U5" s="16">
        <f t="shared" si="6"/>
        <v>75399455.625</v>
      </c>
      <c r="V5" s="17">
        <f t="shared" si="7"/>
        <v>111010665.86624999</v>
      </c>
      <c r="W5" s="16">
        <f t="shared" si="8"/>
        <v>27.751978158788027</v>
      </c>
      <c r="X5" s="16">
        <f t="shared" si="9"/>
        <v>26.726123055972522</v>
      </c>
      <c r="Y5" s="3">
        <f t="shared" si="10"/>
        <v>0.49111912074044661</v>
      </c>
      <c r="Z5" s="3">
        <f t="shared" si="11"/>
        <v>-1.0258551028155074</v>
      </c>
      <c r="AA5" s="3">
        <f t="shared" si="12"/>
        <v>0.58128296669466051</v>
      </c>
      <c r="AB5" s="3">
        <f t="shared" si="13"/>
        <v>0.23561240296637173</v>
      </c>
      <c r="AC5" s="16" t="s">
        <v>66</v>
      </c>
      <c r="AD5" s="16" t="s">
        <v>59</v>
      </c>
      <c r="AE5" s="16" t="s">
        <v>51</v>
      </c>
      <c r="AF5" s="16" t="s">
        <v>44</v>
      </c>
      <c r="AG5" s="16" t="s">
        <v>67</v>
      </c>
      <c r="AH5" s="16">
        <v>1.9039999999999999</v>
      </c>
      <c r="AI5" s="16">
        <v>0.54</v>
      </c>
      <c r="AJ5" s="16">
        <v>1.0269999999999999</v>
      </c>
      <c r="AK5" s="15" t="s">
        <v>45</v>
      </c>
    </row>
    <row r="6" spans="1:37" x14ac:dyDescent="0.5">
      <c r="A6" s="16" t="s">
        <v>68</v>
      </c>
      <c r="B6" s="16" t="s">
        <v>69</v>
      </c>
      <c r="C6" s="16" t="s">
        <v>70</v>
      </c>
      <c r="D6" s="16">
        <v>10557386.75</v>
      </c>
      <c r="E6" s="16">
        <v>3764153.75</v>
      </c>
      <c r="F6" s="16">
        <v>14224346.59375</v>
      </c>
      <c r="G6" s="16">
        <v>28656988.25</v>
      </c>
      <c r="H6" s="16">
        <v>25573683.25</v>
      </c>
      <c r="I6" s="16">
        <v>20364406.375</v>
      </c>
      <c r="J6" s="16">
        <v>25923313.59375</v>
      </c>
      <c r="K6" s="16">
        <v>12845491.25</v>
      </c>
      <c r="L6" s="16">
        <v>6737215.8125</v>
      </c>
      <c r="M6" s="16">
        <v>4128</v>
      </c>
      <c r="N6" s="16">
        <v>468.8</v>
      </c>
      <c r="O6" s="16">
        <f t="shared" si="0"/>
        <v>22841022.38625</v>
      </c>
      <c r="P6" s="16">
        <f t="shared" si="1"/>
        <v>106606652.83499999</v>
      </c>
      <c r="Q6" s="16">
        <f t="shared" si="2"/>
        <v>11349336.65625</v>
      </c>
      <c r="R6" s="17">
        <f t="shared" si="3"/>
        <v>22841022.38625</v>
      </c>
      <c r="S6" s="16">
        <f t="shared" si="4"/>
        <v>11170045.125</v>
      </c>
      <c r="T6" s="16">
        <f t="shared" si="5"/>
        <v>-92840421.6875</v>
      </c>
      <c r="U6" s="16">
        <f t="shared" si="6"/>
        <v>15365926.84375</v>
      </c>
      <c r="V6" s="17">
        <f t="shared" si="7"/>
        <v>11170045.125</v>
      </c>
      <c r="W6" s="16">
        <f t="shared" si="8"/>
        <v>24.44512389278275</v>
      </c>
      <c r="X6" s="16">
        <f t="shared" si="9"/>
        <v>23.413131678276475</v>
      </c>
      <c r="Y6" s="3">
        <f t="shared" si="10"/>
        <v>0.48903437578714615</v>
      </c>
      <c r="Z6" s="3">
        <f t="shared" si="11"/>
        <v>-1.0319922145062765</v>
      </c>
      <c r="AA6" s="3">
        <f t="shared" si="12"/>
        <v>0.40163686111100028</v>
      </c>
      <c r="AB6" s="3">
        <f t="shared" si="13"/>
        <v>0.39616643569752291</v>
      </c>
      <c r="AC6" s="16" t="s">
        <v>71</v>
      </c>
      <c r="AD6" s="16" t="s">
        <v>72</v>
      </c>
      <c r="AE6" s="16" t="s">
        <v>73</v>
      </c>
      <c r="AF6" s="16" t="s">
        <v>44</v>
      </c>
      <c r="AG6" s="16" t="s">
        <v>74</v>
      </c>
      <c r="AH6" s="16">
        <v>1.2170000000000001</v>
      </c>
      <c r="AI6" s="16">
        <v>0.41299999999999998</v>
      </c>
      <c r="AJ6" s="16">
        <v>0.502</v>
      </c>
      <c r="AK6" s="15" t="s">
        <v>45</v>
      </c>
    </row>
    <row r="7" spans="1:37" x14ac:dyDescent="0.5">
      <c r="A7" s="16" t="s">
        <v>75</v>
      </c>
      <c r="B7" s="16" t="s">
        <v>76</v>
      </c>
      <c r="C7" s="16" t="s">
        <v>77</v>
      </c>
      <c r="D7" s="16">
        <v>8307812.75</v>
      </c>
      <c r="E7" s="16">
        <v>3070675.875</v>
      </c>
      <c r="F7" s="16">
        <v>6779463.5</v>
      </c>
      <c r="G7" s="16">
        <v>19188800</v>
      </c>
      <c r="H7" s="16">
        <v>30593922</v>
      </c>
      <c r="I7" s="16">
        <v>36624188</v>
      </c>
      <c r="J7" s="16">
        <v>39524834</v>
      </c>
      <c r="K7" s="16">
        <v>21113708</v>
      </c>
      <c r="L7" s="16">
        <v>17123962.5</v>
      </c>
      <c r="M7" s="16">
        <v>200</v>
      </c>
      <c r="N7" s="16">
        <v>22.5</v>
      </c>
      <c r="O7" s="16">
        <f t="shared" si="0"/>
        <v>111022375.14</v>
      </c>
      <c r="P7" s="16">
        <f t="shared" si="1"/>
        <v>64089014.902499996</v>
      </c>
      <c r="Q7" s="16">
        <f t="shared" si="2"/>
        <v>23814458.5</v>
      </c>
      <c r="R7" s="17">
        <f t="shared" si="3"/>
        <v>64089014.902499996</v>
      </c>
      <c r="S7" s="16">
        <f t="shared" si="4"/>
        <v>22192929.513749998</v>
      </c>
      <c r="T7" s="16">
        <f t="shared" si="5"/>
        <v>128271787.60000001</v>
      </c>
      <c r="U7" s="16">
        <f t="shared" si="6"/>
        <v>31217021.25</v>
      </c>
      <c r="V7" s="17">
        <f t="shared" si="7"/>
        <v>31217021.25</v>
      </c>
      <c r="W7" s="16">
        <f t="shared" si="8"/>
        <v>25.933573758905396</v>
      </c>
      <c r="X7" s="16">
        <f t="shared" si="9"/>
        <v>24.895829545125103</v>
      </c>
      <c r="Y7" s="3">
        <f t="shared" si="10"/>
        <v>0.48708848618583278</v>
      </c>
      <c r="Z7" s="3">
        <f t="shared" si="11"/>
        <v>-1.0377442137802884</v>
      </c>
      <c r="AA7" s="3">
        <f t="shared" si="12"/>
        <v>0.90936032105070996</v>
      </c>
      <c r="AB7" s="3">
        <f t="shared" si="13"/>
        <v>4.1263999685206089E-2</v>
      </c>
      <c r="AC7" s="16" t="s">
        <v>78</v>
      </c>
      <c r="AD7" s="16" t="s">
        <v>79</v>
      </c>
      <c r="AE7" s="16" t="s">
        <v>80</v>
      </c>
      <c r="AF7" s="16" t="s">
        <v>44</v>
      </c>
      <c r="AG7" s="16" t="s">
        <v>81</v>
      </c>
      <c r="AH7" s="16">
        <v>3.1139999999999999</v>
      </c>
      <c r="AI7" s="16">
        <v>0.222</v>
      </c>
      <c r="AJ7" s="16">
        <v>0.69</v>
      </c>
      <c r="AK7" s="15" t="s">
        <v>82</v>
      </c>
    </row>
    <row r="8" spans="1:37" x14ac:dyDescent="0.5">
      <c r="A8" s="16" t="s">
        <v>83</v>
      </c>
      <c r="B8" s="16" t="s">
        <v>84</v>
      </c>
      <c r="C8" s="16" t="s">
        <v>85</v>
      </c>
      <c r="D8" s="16">
        <v>73038203.5</v>
      </c>
      <c r="E8" s="16">
        <v>43646879.75</v>
      </c>
      <c r="F8" s="16">
        <v>78103813.5</v>
      </c>
      <c r="G8" s="16">
        <v>124794251</v>
      </c>
      <c r="H8" s="16">
        <v>127168255</v>
      </c>
      <c r="I8" s="16">
        <v>232208253</v>
      </c>
      <c r="J8" s="16">
        <v>216945184</v>
      </c>
      <c r="K8" s="16">
        <v>164294560</v>
      </c>
      <c r="L8" s="16">
        <v>95260472</v>
      </c>
      <c r="M8" s="16">
        <v>367</v>
      </c>
      <c r="N8" s="16">
        <v>40.200000000000003</v>
      </c>
      <c r="O8" s="16">
        <f t="shared" si="0"/>
        <v>573268514.94000006</v>
      </c>
      <c r="P8" s="16">
        <f t="shared" si="1"/>
        <v>304843119.77499998</v>
      </c>
      <c r="Q8" s="16">
        <f t="shared" si="2"/>
        <v>49064441.5</v>
      </c>
      <c r="R8" s="17">
        <f t="shared" si="3"/>
        <v>304843119.77499998</v>
      </c>
      <c r="S8" s="16">
        <f t="shared" si="4"/>
        <v>148396646.70750001</v>
      </c>
      <c r="T8" s="16">
        <f t="shared" si="5"/>
        <v>212742565.40000001</v>
      </c>
      <c r="U8" s="16">
        <f t="shared" si="6"/>
        <v>143906980.5</v>
      </c>
      <c r="V8" s="17">
        <f t="shared" si="7"/>
        <v>148396646.70750001</v>
      </c>
      <c r="W8" s="16">
        <f t="shared" si="8"/>
        <v>28.183491744232199</v>
      </c>
      <c r="X8" s="16">
        <f t="shared" si="9"/>
        <v>27.14488325110398</v>
      </c>
      <c r="Y8" s="3">
        <f t="shared" si="10"/>
        <v>0.48679677211356875</v>
      </c>
      <c r="Z8" s="3">
        <f t="shared" si="11"/>
        <v>-1.0386084931282158</v>
      </c>
      <c r="AA8" s="3">
        <f t="shared" si="12"/>
        <v>0.4522785378643307</v>
      </c>
      <c r="AB8" s="3">
        <f t="shared" si="13"/>
        <v>0.34459402049693177</v>
      </c>
      <c r="AC8" s="16" t="s">
        <v>86</v>
      </c>
      <c r="AD8" s="16" t="s">
        <v>87</v>
      </c>
      <c r="AE8" s="16" t="s">
        <v>51</v>
      </c>
      <c r="AF8" s="16" t="s">
        <v>44</v>
      </c>
      <c r="AG8" s="16" t="s">
        <v>88</v>
      </c>
      <c r="AH8" s="16">
        <v>2.2490000000000001</v>
      </c>
      <c r="AI8" s="16">
        <v>0.57399999999999995</v>
      </c>
      <c r="AJ8" s="16">
        <v>1.292</v>
      </c>
      <c r="AK8" s="15" t="s">
        <v>62</v>
      </c>
    </row>
    <row r="9" spans="1:37" x14ac:dyDescent="0.5">
      <c r="A9" s="16" t="s">
        <v>89</v>
      </c>
      <c r="B9" s="16" t="s">
        <v>90</v>
      </c>
      <c r="C9" s="16" t="s">
        <v>91</v>
      </c>
      <c r="D9" s="16">
        <v>3619370.875</v>
      </c>
      <c r="E9" s="16">
        <v>5890554.125</v>
      </c>
      <c r="F9" s="16">
        <v>463696.84375</v>
      </c>
      <c r="G9" s="16">
        <v>25288390</v>
      </c>
      <c r="H9" s="16">
        <v>27963291.5</v>
      </c>
      <c r="I9" s="16">
        <v>8484565.875</v>
      </c>
      <c r="J9" s="16">
        <v>18130163.5</v>
      </c>
      <c r="K9" s="16">
        <v>16043244.5</v>
      </c>
      <c r="L9" s="16">
        <v>3845748.5</v>
      </c>
      <c r="M9" s="16">
        <v>192</v>
      </c>
      <c r="N9" s="16">
        <v>21.9</v>
      </c>
      <c r="O9" s="16">
        <f t="shared" si="0"/>
        <v>29837632.796250001</v>
      </c>
      <c r="P9" s="16">
        <f t="shared" si="1"/>
        <v>127630522.64624999</v>
      </c>
      <c r="Q9" s="16">
        <f t="shared" si="2"/>
        <v>27499594.65625</v>
      </c>
      <c r="R9" s="17">
        <f t="shared" si="3"/>
        <v>29837632.796250001</v>
      </c>
      <c r="S9" s="16">
        <f t="shared" si="4"/>
        <v>12487809.161249999</v>
      </c>
      <c r="T9" s="16">
        <f t="shared" si="5"/>
        <v>41937440.537500001</v>
      </c>
      <c r="U9" s="16">
        <f t="shared" si="6"/>
        <v>14510792.625</v>
      </c>
      <c r="V9" s="17">
        <f t="shared" si="7"/>
        <v>14510792.625</v>
      </c>
      <c r="W9" s="16">
        <f t="shared" si="8"/>
        <v>24.830629746434049</v>
      </c>
      <c r="X9" s="16">
        <f t="shared" si="9"/>
        <v>23.790622990296068</v>
      </c>
      <c r="Y9" s="3">
        <f t="shared" si="10"/>
        <v>0.48632519624089343</v>
      </c>
      <c r="Z9" s="3">
        <f t="shared" si="11"/>
        <v>-1.0400067561379771</v>
      </c>
      <c r="AA9" s="3">
        <f t="shared" si="12"/>
        <v>0.24210975024425196</v>
      </c>
      <c r="AB9" s="3">
        <f t="shared" si="13"/>
        <v>0.61598772029800586</v>
      </c>
      <c r="AC9" s="16" t="s">
        <v>92</v>
      </c>
      <c r="AD9" s="16" t="s">
        <v>93</v>
      </c>
      <c r="AE9" s="16" t="s">
        <v>60</v>
      </c>
      <c r="AF9" s="16" t="s">
        <v>44</v>
      </c>
      <c r="AG9" s="16" t="s">
        <v>61</v>
      </c>
      <c r="AH9" s="16">
        <v>4.4329999999999998</v>
      </c>
      <c r="AI9" s="16">
        <v>0.14299999999999999</v>
      </c>
      <c r="AJ9" s="16">
        <v>0.63400000000000001</v>
      </c>
      <c r="AK9" s="15" t="s">
        <v>62</v>
      </c>
    </row>
    <row r="10" spans="1:37" s="19" customFormat="1" x14ac:dyDescent="0.5">
      <c r="A10" s="27" t="s">
        <v>94</v>
      </c>
      <c r="B10" s="27" t="s">
        <v>95</v>
      </c>
      <c r="C10" s="27" t="s">
        <v>96</v>
      </c>
      <c r="D10" s="27">
        <v>11187599.625</v>
      </c>
      <c r="E10" s="27">
        <v>929477.1875</v>
      </c>
      <c r="F10" s="27">
        <v>5370172</v>
      </c>
      <c r="G10" s="27">
        <v>158276088.9375</v>
      </c>
      <c r="H10" s="27">
        <v>92028151</v>
      </c>
      <c r="I10" s="27">
        <v>106531948.5</v>
      </c>
      <c r="J10" s="27">
        <v>193293955.5</v>
      </c>
      <c r="K10" s="27">
        <v>74608749</v>
      </c>
      <c r="L10" s="27">
        <v>60320834.5</v>
      </c>
      <c r="M10" s="27">
        <v>361</v>
      </c>
      <c r="N10" s="27">
        <v>37.9</v>
      </c>
      <c r="O10" s="28">
        <f t="shared" si="0"/>
        <v>376321808.58000004</v>
      </c>
      <c r="P10" s="28">
        <f t="shared" si="1"/>
        <v>866351202.05062497</v>
      </c>
      <c r="Q10" s="28">
        <f t="shared" si="2"/>
        <v>86657979</v>
      </c>
      <c r="R10" s="28">
        <f t="shared" si="3"/>
        <v>376321808.58000004</v>
      </c>
      <c r="S10" s="28">
        <f t="shared" si="4"/>
        <v>90625504.329374999</v>
      </c>
      <c r="T10" s="28">
        <f t="shared" si="5"/>
        <v>681388215</v>
      </c>
      <c r="U10" s="28">
        <f t="shared" si="6"/>
        <v>182106355.875</v>
      </c>
      <c r="V10" s="28">
        <f t="shared" si="7"/>
        <v>182106355.875</v>
      </c>
      <c r="W10" s="28">
        <f t="shared" si="8"/>
        <v>28.487391657908155</v>
      </c>
      <c r="X10" s="28">
        <f t="shared" si="9"/>
        <v>27.440206035226517</v>
      </c>
      <c r="Y10" s="22">
        <f t="shared" si="10"/>
        <v>0.4839112475627016</v>
      </c>
      <c r="Z10" s="22">
        <f t="shared" si="11"/>
        <v>-1.0471856226816396</v>
      </c>
      <c r="AA10" s="18">
        <f t="shared" si="12"/>
        <v>0.3871460378230055</v>
      </c>
      <c r="AB10" s="18">
        <f t="shared" si="13"/>
        <v>0.41212518108703228</v>
      </c>
      <c r="AC10" s="27" t="s">
        <v>97</v>
      </c>
      <c r="AD10" s="27" t="s">
        <v>98</v>
      </c>
      <c r="AE10" s="27" t="s">
        <v>99</v>
      </c>
      <c r="AF10" s="27" t="s">
        <v>52</v>
      </c>
      <c r="AG10" s="27" t="s">
        <v>100</v>
      </c>
      <c r="AH10" s="27">
        <v>13.893000000000001</v>
      </c>
      <c r="AI10" s="27">
        <v>0.05</v>
      </c>
      <c r="AJ10" s="27">
        <v>0.7</v>
      </c>
      <c r="AK10" s="29" t="s">
        <v>101</v>
      </c>
    </row>
    <row r="11" spans="1:37" x14ac:dyDescent="0.5">
      <c r="A11" s="16" t="s">
        <v>102</v>
      </c>
      <c r="B11" s="16" t="s">
        <v>103</v>
      </c>
      <c r="C11" s="16" t="s">
        <v>104</v>
      </c>
      <c r="D11" s="16">
        <v>38571028</v>
      </c>
      <c r="E11" s="16">
        <v>56977164.5</v>
      </c>
      <c r="F11" s="16">
        <v>43849349.5</v>
      </c>
      <c r="G11" s="16">
        <v>114447270</v>
      </c>
      <c r="H11" s="16">
        <v>56898496.5</v>
      </c>
      <c r="I11" s="16">
        <v>55612803.5</v>
      </c>
      <c r="J11" s="16">
        <v>59616885</v>
      </c>
      <c r="K11" s="16">
        <v>36781039.5</v>
      </c>
      <c r="L11" s="16">
        <v>56282933</v>
      </c>
      <c r="M11" s="16">
        <v>254</v>
      </c>
      <c r="N11" s="16">
        <v>29</v>
      </c>
      <c r="O11" s="16">
        <f t="shared" si="0"/>
        <v>43760048.880000003</v>
      </c>
      <c r="P11" s="16">
        <f t="shared" si="1"/>
        <v>446911065.38</v>
      </c>
      <c r="Q11" s="16">
        <f t="shared" si="2"/>
        <v>13049147</v>
      </c>
      <c r="R11" s="17">
        <f t="shared" si="3"/>
        <v>43760048.880000003</v>
      </c>
      <c r="S11" s="16">
        <f t="shared" si="4"/>
        <v>-24841233.75</v>
      </c>
      <c r="T11" s="16">
        <f t="shared" si="5"/>
        <v>154176435.40000001</v>
      </c>
      <c r="U11" s="16">
        <f t="shared" si="6"/>
        <v>21045857</v>
      </c>
      <c r="V11" s="17">
        <f t="shared" si="7"/>
        <v>21045857</v>
      </c>
      <c r="W11" s="16">
        <f t="shared" si="8"/>
        <v>25.383111013834103</v>
      </c>
      <c r="X11" s="16">
        <f t="shared" si="9"/>
        <v>24.327032922499509</v>
      </c>
      <c r="Y11" s="3">
        <f t="shared" si="10"/>
        <v>0.48093769405314246</v>
      </c>
      <c r="Z11" s="3">
        <f t="shared" si="11"/>
        <v>-1.0560780913345982</v>
      </c>
      <c r="AA11" s="3">
        <f t="shared" si="12"/>
        <v>0.32174320816241553</v>
      </c>
      <c r="AB11" s="3">
        <f t="shared" si="13"/>
        <v>0.49249061206527761</v>
      </c>
      <c r="AC11" s="16" t="s">
        <v>105</v>
      </c>
      <c r="AD11" s="16" t="s">
        <v>106</v>
      </c>
      <c r="AE11" s="16" t="s">
        <v>107</v>
      </c>
      <c r="AF11" s="16" t="s">
        <v>44</v>
      </c>
      <c r="AG11" s="16" t="s">
        <v>108</v>
      </c>
      <c r="AH11" s="16">
        <v>1.284</v>
      </c>
      <c r="AI11" s="16">
        <v>0.77100000000000002</v>
      </c>
      <c r="AJ11" s="16">
        <v>0.98899999999999999</v>
      </c>
      <c r="AK11" s="15" t="s">
        <v>45</v>
      </c>
    </row>
    <row r="12" spans="1:37" x14ac:dyDescent="0.5">
      <c r="A12" s="16" t="s">
        <v>109</v>
      </c>
      <c r="B12" s="16" t="s">
        <v>110</v>
      </c>
      <c r="C12" s="16" t="s">
        <v>111</v>
      </c>
      <c r="D12" s="16">
        <v>29557146.875</v>
      </c>
      <c r="E12" s="16">
        <v>18655743.4375</v>
      </c>
      <c r="F12" s="16">
        <v>14879795.75</v>
      </c>
      <c r="G12" s="16">
        <v>160456851</v>
      </c>
      <c r="H12" s="16">
        <v>126248732</v>
      </c>
      <c r="I12" s="16">
        <v>98368278.25</v>
      </c>
      <c r="J12" s="16">
        <v>178621144.4375</v>
      </c>
      <c r="K12" s="16">
        <v>64802525</v>
      </c>
      <c r="L12" s="16">
        <v>56981854</v>
      </c>
      <c r="M12" s="16">
        <v>407</v>
      </c>
      <c r="N12" s="16">
        <v>46.4</v>
      </c>
      <c r="O12" s="16">
        <f t="shared" si="0"/>
        <v>310577154.90000004</v>
      </c>
      <c r="P12" s="16">
        <f t="shared" si="1"/>
        <v>770999257.29624999</v>
      </c>
      <c r="Q12" s="16">
        <f t="shared" si="2"/>
        <v>111368936.25</v>
      </c>
      <c r="R12" s="17">
        <f t="shared" si="3"/>
        <v>310577154.90000004</v>
      </c>
      <c r="S12" s="16">
        <f t="shared" si="4"/>
        <v>56760541.321874999</v>
      </c>
      <c r="T12" s="16">
        <f t="shared" si="5"/>
        <v>522065522.30000001</v>
      </c>
      <c r="U12" s="16">
        <f t="shared" si="6"/>
        <v>149063997.5625</v>
      </c>
      <c r="V12" s="17">
        <f t="shared" si="7"/>
        <v>149063997.5625</v>
      </c>
      <c r="W12" s="16">
        <f t="shared" si="8"/>
        <v>28.210376472518217</v>
      </c>
      <c r="X12" s="16">
        <f t="shared" si="9"/>
        <v>27.151356614238949</v>
      </c>
      <c r="Y12" s="3">
        <f t="shared" si="10"/>
        <v>0.47995802399083665</v>
      </c>
      <c r="Z12" s="3">
        <f t="shared" si="11"/>
        <v>-1.0590198582792667</v>
      </c>
      <c r="AA12" s="3">
        <f t="shared" si="12"/>
        <v>0.2489679146865893</v>
      </c>
      <c r="AB12" s="3">
        <f t="shared" si="13"/>
        <v>0.60385661825533432</v>
      </c>
      <c r="AC12" s="16" t="s">
        <v>112</v>
      </c>
      <c r="AD12" s="16" t="s">
        <v>113</v>
      </c>
      <c r="AE12" s="16" t="s">
        <v>60</v>
      </c>
      <c r="AF12" s="16" t="s">
        <v>44</v>
      </c>
      <c r="AG12" s="16" t="s">
        <v>114</v>
      </c>
      <c r="AH12" s="16">
        <v>3.4740000000000002</v>
      </c>
      <c r="AI12" s="16">
        <v>0.14799999999999999</v>
      </c>
      <c r="AJ12" s="16">
        <v>0.51300000000000001</v>
      </c>
      <c r="AK12" s="15" t="s">
        <v>62</v>
      </c>
    </row>
    <row r="13" spans="1:37" x14ac:dyDescent="0.5">
      <c r="A13" s="16" t="s">
        <v>115</v>
      </c>
      <c r="B13" s="16" t="s">
        <v>116</v>
      </c>
      <c r="C13" s="16" t="s">
        <v>117</v>
      </c>
      <c r="D13" s="16">
        <v>13747507.46875</v>
      </c>
      <c r="E13" s="16">
        <v>4808415.375</v>
      </c>
      <c r="F13" s="16">
        <v>7121861.1875</v>
      </c>
      <c r="G13" s="16">
        <v>19436263</v>
      </c>
      <c r="H13" s="16">
        <v>16635387</v>
      </c>
      <c r="I13" s="16">
        <v>19515315.125</v>
      </c>
      <c r="J13" s="16">
        <v>29828077.875</v>
      </c>
      <c r="K13" s="16">
        <v>16534186.5</v>
      </c>
      <c r="L13" s="16">
        <v>13505589.6875</v>
      </c>
      <c r="M13" s="16">
        <v>425</v>
      </c>
      <c r="N13" s="16">
        <v>47</v>
      </c>
      <c r="O13" s="16">
        <f t="shared" si="0"/>
        <v>46103648.647500001</v>
      </c>
      <c r="P13" s="16">
        <f t="shared" si="1"/>
        <v>33506770.079062499</v>
      </c>
      <c r="Q13" s="16">
        <f t="shared" si="2"/>
        <v>9513525.8125</v>
      </c>
      <c r="R13" s="17">
        <f t="shared" si="3"/>
        <v>33506770.079062499</v>
      </c>
      <c r="S13" s="16">
        <f t="shared" si="4"/>
        <v>14422698.483750001</v>
      </c>
      <c r="T13" s="16">
        <f t="shared" si="5"/>
        <v>79158233.400000006</v>
      </c>
      <c r="U13" s="16">
        <f t="shared" si="6"/>
        <v>16080570.40625</v>
      </c>
      <c r="V13" s="17">
        <f t="shared" si="7"/>
        <v>16080570.40625</v>
      </c>
      <c r="W13" s="16">
        <f t="shared" si="8"/>
        <v>24.99794928732496</v>
      </c>
      <c r="X13" s="16">
        <f t="shared" si="9"/>
        <v>23.938815246578674</v>
      </c>
      <c r="Y13" s="3">
        <f t="shared" si="10"/>
        <v>0.47992003909378084</v>
      </c>
      <c r="Z13" s="3">
        <f t="shared" si="11"/>
        <v>-1.0591340407462848</v>
      </c>
      <c r="AA13" s="3">
        <f t="shared" si="12"/>
        <v>0.78808777343237646</v>
      </c>
      <c r="AB13" s="3">
        <f t="shared" si="13"/>
        <v>0.10342541018242998</v>
      </c>
      <c r="AC13" s="16" t="s">
        <v>49</v>
      </c>
      <c r="AD13" s="16" t="s">
        <v>118</v>
      </c>
      <c r="AE13" s="16" t="s">
        <v>51</v>
      </c>
      <c r="AF13" s="16" t="s">
        <v>44</v>
      </c>
      <c r="AG13" s="16" t="s">
        <v>119</v>
      </c>
      <c r="AH13" s="16">
        <v>2.3220000000000001</v>
      </c>
      <c r="AI13" s="16">
        <v>0.36599999999999999</v>
      </c>
      <c r="AJ13" s="16">
        <v>0.85099999999999998</v>
      </c>
      <c r="AK13" s="15" t="s">
        <v>82</v>
      </c>
    </row>
    <row r="14" spans="1:37" x14ac:dyDescent="0.5">
      <c r="A14" s="16" t="s">
        <v>120</v>
      </c>
      <c r="B14" s="16" t="s">
        <v>121</v>
      </c>
      <c r="C14" s="16" t="s">
        <v>122</v>
      </c>
      <c r="D14" s="16">
        <v>19563442.875</v>
      </c>
      <c r="E14" s="16">
        <v>27851541</v>
      </c>
      <c r="F14" s="16">
        <v>16440114.375</v>
      </c>
      <c r="G14" s="16">
        <v>79258438.25</v>
      </c>
      <c r="H14" s="16">
        <v>82719644</v>
      </c>
      <c r="I14" s="16">
        <v>47898204.375</v>
      </c>
      <c r="J14" s="16">
        <v>75474774.25</v>
      </c>
      <c r="K14" s="16">
        <v>54491481</v>
      </c>
      <c r="L14" s="16">
        <v>29553249.75</v>
      </c>
      <c r="M14" s="16">
        <v>130</v>
      </c>
      <c r="N14" s="16">
        <v>14.8</v>
      </c>
      <c r="O14" s="16">
        <f t="shared" si="0"/>
        <v>117024094.80000001</v>
      </c>
      <c r="P14" s="16">
        <f t="shared" si="1"/>
        <v>351603522.75874996</v>
      </c>
      <c r="Q14" s="16">
        <f t="shared" si="2"/>
        <v>66279529.625</v>
      </c>
      <c r="R14" s="17">
        <f t="shared" si="3"/>
        <v>117024094.80000001</v>
      </c>
      <c r="S14" s="16">
        <f t="shared" si="4"/>
        <v>32767126.199999999</v>
      </c>
      <c r="T14" s="16">
        <f t="shared" si="5"/>
        <v>162602878.65000001</v>
      </c>
      <c r="U14" s="16">
        <f t="shared" si="6"/>
        <v>55911331.375</v>
      </c>
      <c r="V14" s="17">
        <f t="shared" si="7"/>
        <v>55911331.375</v>
      </c>
      <c r="W14" s="16">
        <f t="shared" si="8"/>
        <v>26.802230364716152</v>
      </c>
      <c r="X14" s="16">
        <f t="shared" si="9"/>
        <v>25.736637363413035</v>
      </c>
      <c r="Y14" s="3">
        <f t="shared" si="10"/>
        <v>0.4777762346340319</v>
      </c>
      <c r="Z14" s="3">
        <f t="shared" si="11"/>
        <v>-1.0655930013031172</v>
      </c>
      <c r="AA14" s="3">
        <f t="shared" si="12"/>
        <v>0.20965829782207912</v>
      </c>
      <c r="AB14" s="3">
        <f t="shared" si="13"/>
        <v>0.67848794448375405</v>
      </c>
      <c r="AC14" s="16" t="s">
        <v>112</v>
      </c>
      <c r="AD14" s="16" t="s">
        <v>59</v>
      </c>
      <c r="AE14" s="16" t="s">
        <v>51</v>
      </c>
      <c r="AF14" s="16" t="s">
        <v>44</v>
      </c>
      <c r="AG14" s="16" t="s">
        <v>123</v>
      </c>
      <c r="AH14" s="16">
        <v>2.7850000000000001</v>
      </c>
      <c r="AI14" s="16">
        <v>0.247</v>
      </c>
      <c r="AJ14" s="16">
        <v>0.68799999999999994</v>
      </c>
      <c r="AK14" s="15" t="s">
        <v>62</v>
      </c>
    </row>
    <row r="15" spans="1:37" x14ac:dyDescent="0.5">
      <c r="A15" s="16" t="s">
        <v>124</v>
      </c>
      <c r="B15" s="16" t="s">
        <v>125</v>
      </c>
      <c r="C15" s="16" t="s">
        <v>126</v>
      </c>
      <c r="D15" s="16">
        <v>10745962.25</v>
      </c>
      <c r="E15" s="16">
        <v>1993460.75</v>
      </c>
      <c r="F15" s="16">
        <v>5701813.5</v>
      </c>
      <c r="G15" s="16">
        <v>32671826</v>
      </c>
      <c r="H15" s="16">
        <v>22136285.5</v>
      </c>
      <c r="I15" s="16">
        <v>13721439.25</v>
      </c>
      <c r="J15" s="16">
        <v>22045100</v>
      </c>
      <c r="K15" s="16">
        <v>13254684.5</v>
      </c>
      <c r="L15" s="16">
        <v>12595639.25</v>
      </c>
      <c r="M15" s="16">
        <v>494</v>
      </c>
      <c r="N15" s="16">
        <v>56.6</v>
      </c>
      <c r="O15" s="16">
        <f t="shared" si="0"/>
        <v>29833007.790000003</v>
      </c>
      <c r="P15" s="16">
        <f t="shared" si="1"/>
        <v>129143337.4875</v>
      </c>
      <c r="Q15" s="16">
        <f t="shared" si="2"/>
        <v>16434472</v>
      </c>
      <c r="R15" s="17">
        <f t="shared" si="3"/>
        <v>29833007.790000003</v>
      </c>
      <c r="S15" s="16">
        <f t="shared" si="4"/>
        <v>13851305.2125</v>
      </c>
      <c r="T15" s="16">
        <f t="shared" si="5"/>
        <v>85483439.299999997</v>
      </c>
      <c r="U15" s="16">
        <f t="shared" si="6"/>
        <v>11299137.75</v>
      </c>
      <c r="V15" s="17">
        <f t="shared" si="7"/>
        <v>13851305.2125</v>
      </c>
      <c r="W15" s="16">
        <f t="shared" si="8"/>
        <v>24.830406102996378</v>
      </c>
      <c r="X15" s="16">
        <f t="shared" si="9"/>
        <v>23.723518592462849</v>
      </c>
      <c r="Y15" s="3">
        <f t="shared" si="10"/>
        <v>0.46429462660962217</v>
      </c>
      <c r="Z15" s="3">
        <f t="shared" si="11"/>
        <v>-1.1068875105335299</v>
      </c>
      <c r="AA15" s="3">
        <f t="shared" si="12"/>
        <v>0.20046262467568254</v>
      </c>
      <c r="AB15" s="3">
        <f t="shared" si="13"/>
        <v>0.69796658768318665</v>
      </c>
      <c r="AC15" s="16" t="s">
        <v>41</v>
      </c>
      <c r="AD15" s="16" t="s">
        <v>42</v>
      </c>
      <c r="AE15" s="16" t="s">
        <v>43</v>
      </c>
      <c r="AF15" s="16" t="s">
        <v>44</v>
      </c>
      <c r="AG15" s="16" t="s">
        <v>127</v>
      </c>
      <c r="AH15" s="16">
        <v>2.3250000000000002</v>
      </c>
      <c r="AI15" s="16">
        <v>0.25800000000000001</v>
      </c>
      <c r="AJ15" s="16">
        <v>0.59899999999999998</v>
      </c>
      <c r="AK15" s="15" t="s">
        <v>45</v>
      </c>
    </row>
    <row r="16" spans="1:37" x14ac:dyDescent="0.5">
      <c r="A16" s="16" t="s">
        <v>128</v>
      </c>
      <c r="B16" s="16" t="s">
        <v>129</v>
      </c>
      <c r="C16" s="16" t="s">
        <v>130</v>
      </c>
      <c r="D16" s="16">
        <v>10745962.25</v>
      </c>
      <c r="E16" s="16">
        <v>1993460.75</v>
      </c>
      <c r="F16" s="16">
        <v>5701813.5</v>
      </c>
      <c r="G16" s="16">
        <v>32671826</v>
      </c>
      <c r="H16" s="16">
        <v>22136285.5</v>
      </c>
      <c r="I16" s="16">
        <v>13721439.25</v>
      </c>
      <c r="J16" s="16">
        <v>22045100</v>
      </c>
      <c r="K16" s="16">
        <v>13254684.5</v>
      </c>
      <c r="L16" s="16">
        <v>12595639.25</v>
      </c>
      <c r="M16" s="16">
        <v>344</v>
      </c>
      <c r="N16" s="16">
        <v>39.6</v>
      </c>
      <c r="O16" s="16">
        <f t="shared" si="0"/>
        <v>29833007.790000003</v>
      </c>
      <c r="P16" s="16">
        <f t="shared" si="1"/>
        <v>129143337.4875</v>
      </c>
      <c r="Q16" s="16">
        <f t="shared" si="2"/>
        <v>16434472</v>
      </c>
      <c r="R16" s="17">
        <f t="shared" si="3"/>
        <v>29833007.790000003</v>
      </c>
      <c r="S16" s="16">
        <f t="shared" si="4"/>
        <v>13851305.2125</v>
      </c>
      <c r="T16" s="16">
        <f t="shared" si="5"/>
        <v>85483439.299999997</v>
      </c>
      <c r="U16" s="16">
        <f t="shared" si="6"/>
        <v>11299137.75</v>
      </c>
      <c r="V16" s="17">
        <f t="shared" si="7"/>
        <v>13851305.2125</v>
      </c>
      <c r="W16" s="16">
        <f t="shared" si="8"/>
        <v>24.830406102996378</v>
      </c>
      <c r="X16" s="16">
        <f t="shared" si="9"/>
        <v>23.723518592462849</v>
      </c>
      <c r="Y16" s="3">
        <f t="shared" si="10"/>
        <v>0.46429462660962217</v>
      </c>
      <c r="Z16" s="3">
        <f t="shared" si="11"/>
        <v>-1.1068875105335299</v>
      </c>
      <c r="AA16" s="3">
        <f t="shared" si="12"/>
        <v>0.20046262467568254</v>
      </c>
      <c r="AB16" s="3">
        <f t="shared" si="13"/>
        <v>0.69796658768318665</v>
      </c>
      <c r="AC16" s="16" t="s">
        <v>131</v>
      </c>
      <c r="AD16" s="16" t="s">
        <v>42</v>
      </c>
      <c r="AE16" s="16" t="s">
        <v>43</v>
      </c>
      <c r="AF16" s="16" t="s">
        <v>44</v>
      </c>
      <c r="AG16" s="16" t="s">
        <v>132</v>
      </c>
      <c r="AH16" s="16">
        <v>2.3250000000000002</v>
      </c>
      <c r="AI16" s="16">
        <v>0.25800000000000001</v>
      </c>
      <c r="AJ16" s="16">
        <v>0.59899999999999998</v>
      </c>
      <c r="AK16" s="15" t="s">
        <v>45</v>
      </c>
    </row>
    <row r="17" spans="1:37" x14ac:dyDescent="0.5">
      <c r="A17" s="16" t="s">
        <v>133</v>
      </c>
      <c r="B17" s="16" t="s">
        <v>134</v>
      </c>
      <c r="C17" s="16" t="s">
        <v>135</v>
      </c>
      <c r="D17" s="16">
        <v>18820251.625</v>
      </c>
      <c r="E17" s="16">
        <v>11264933.5</v>
      </c>
      <c r="F17" s="16">
        <v>193495.546875</v>
      </c>
      <c r="G17" s="16">
        <v>138735246</v>
      </c>
      <c r="H17" s="16">
        <v>115795977</v>
      </c>
      <c r="I17" s="16">
        <v>64678041</v>
      </c>
      <c r="J17" s="16">
        <v>129818023.5</v>
      </c>
      <c r="K17" s="16">
        <v>49483903.625</v>
      </c>
      <c r="L17" s="16">
        <v>39158191.375</v>
      </c>
      <c r="M17" s="16">
        <v>297</v>
      </c>
      <c r="N17" s="16">
        <v>34.299999999999997</v>
      </c>
      <c r="O17" s="16">
        <f t="shared" si="0"/>
        <v>239882509.08562502</v>
      </c>
      <c r="P17" s="16">
        <f t="shared" si="1"/>
        <v>706299316.86874998</v>
      </c>
      <c r="Q17" s="16">
        <f t="shared" si="2"/>
        <v>115602481.453125</v>
      </c>
      <c r="R17" s="17">
        <f t="shared" si="3"/>
        <v>239882509.08562502</v>
      </c>
      <c r="S17" s="16">
        <f t="shared" si="4"/>
        <v>47009333.253749996</v>
      </c>
      <c r="T17" s="16">
        <f t="shared" si="5"/>
        <v>483162228.26875001</v>
      </c>
      <c r="U17" s="16">
        <f t="shared" si="6"/>
        <v>110997771.875</v>
      </c>
      <c r="V17" s="17">
        <f t="shared" si="7"/>
        <v>110997771.875</v>
      </c>
      <c r="W17" s="16">
        <f t="shared" si="8"/>
        <v>27.83775272717055</v>
      </c>
      <c r="X17" s="16">
        <f t="shared" si="9"/>
        <v>26.725955475880131</v>
      </c>
      <c r="Y17" s="3">
        <f t="shared" si="10"/>
        <v>0.4627172372762694</v>
      </c>
      <c r="Z17" s="3">
        <f t="shared" si="11"/>
        <v>-1.1117972512904231</v>
      </c>
      <c r="AA17" s="3">
        <f t="shared" si="12"/>
        <v>0.17674199911302413</v>
      </c>
      <c r="AB17" s="3">
        <f t="shared" si="13"/>
        <v>0.75266023704852458</v>
      </c>
      <c r="AC17" s="16" t="s">
        <v>136</v>
      </c>
      <c r="AD17" s="16" t="s">
        <v>137</v>
      </c>
      <c r="AE17" s="16" t="s">
        <v>138</v>
      </c>
      <c r="AF17" s="16" t="s">
        <v>44</v>
      </c>
      <c r="AG17" s="16" t="s">
        <v>139</v>
      </c>
      <c r="AH17" s="16">
        <v>4.3929999999999998</v>
      </c>
      <c r="AI17" s="16">
        <v>9.7000000000000003E-2</v>
      </c>
      <c r="AJ17" s="16">
        <v>0.42699999999999999</v>
      </c>
      <c r="AK17" s="15" t="s">
        <v>62</v>
      </c>
    </row>
    <row r="18" spans="1:37" x14ac:dyDescent="0.5">
      <c r="A18" s="16" t="s">
        <v>140</v>
      </c>
      <c r="B18" s="16" t="s">
        <v>141</v>
      </c>
      <c r="C18" s="16" t="s">
        <v>142</v>
      </c>
      <c r="D18" s="16">
        <v>678375.125</v>
      </c>
      <c r="E18" s="16">
        <v>351038.6875</v>
      </c>
      <c r="F18" s="16"/>
      <c r="G18" s="16">
        <v>4119625</v>
      </c>
      <c r="H18" s="16">
        <v>6882477.5</v>
      </c>
      <c r="I18" s="16">
        <v>36022477</v>
      </c>
      <c r="J18" s="16">
        <v>10024985</v>
      </c>
      <c r="K18" s="16">
        <v>13534661</v>
      </c>
      <c r="L18" s="16"/>
      <c r="M18" s="16">
        <v>165</v>
      </c>
      <c r="N18" s="16">
        <v>17.899999999999999</v>
      </c>
      <c r="O18" s="16">
        <f t="shared" si="0"/>
        <v>134003614.44000001</v>
      </c>
      <c r="P18" s="16">
        <f t="shared" si="1"/>
        <v>20268961.763749998</v>
      </c>
      <c r="Q18" s="16">
        <f t="shared" si="2"/>
        <v>6882477.5</v>
      </c>
      <c r="R18" s="17">
        <f t="shared" si="3"/>
        <v>20268961.763749998</v>
      </c>
      <c r="S18" s="16">
        <f t="shared" si="4"/>
        <v>16215855.444374999</v>
      </c>
      <c r="T18" s="16">
        <f t="shared" si="5"/>
        <v>0</v>
      </c>
      <c r="U18" s="16">
        <f t="shared" si="6"/>
        <v>9346609.875</v>
      </c>
      <c r="V18" s="17">
        <f t="shared" si="7"/>
        <v>9346609.875</v>
      </c>
      <c r="W18" s="16">
        <f t="shared" si="8"/>
        <v>24.272768855796279</v>
      </c>
      <c r="X18" s="16">
        <f t="shared" si="9"/>
        <v>23.156011746793471</v>
      </c>
      <c r="Y18" s="3">
        <f t="shared" si="10"/>
        <v>0.46112918776707812</v>
      </c>
      <c r="Z18" s="3">
        <f t="shared" si="11"/>
        <v>-1.1167571090028074</v>
      </c>
      <c r="AA18" s="3">
        <f t="shared" si="12"/>
        <v>0.34514347706512372</v>
      </c>
      <c r="AB18" s="3">
        <f t="shared" si="13"/>
        <v>0.4620003300154753</v>
      </c>
      <c r="AC18" s="16" t="s">
        <v>143</v>
      </c>
      <c r="AD18" s="16" t="s">
        <v>144</v>
      </c>
      <c r="AE18" s="16" t="s">
        <v>145</v>
      </c>
      <c r="AF18" s="16" t="s">
        <v>44</v>
      </c>
      <c r="AG18" s="16" t="s">
        <v>146</v>
      </c>
      <c r="AH18" s="16">
        <v>23.87</v>
      </c>
      <c r="AI18" s="16">
        <v>7.0999999999999994E-2</v>
      </c>
      <c r="AJ18" s="16">
        <v>1.6919999999999999</v>
      </c>
      <c r="AK18" s="15" t="s">
        <v>62</v>
      </c>
    </row>
    <row r="19" spans="1:37" x14ac:dyDescent="0.5">
      <c r="A19" s="16" t="s">
        <v>147</v>
      </c>
      <c r="B19" s="16" t="s">
        <v>148</v>
      </c>
      <c r="C19" s="16" t="s">
        <v>149</v>
      </c>
      <c r="D19" s="16">
        <v>8096480.9375</v>
      </c>
      <c r="E19" s="16">
        <v>3725184.5</v>
      </c>
      <c r="F19" s="16">
        <v>5810122.4375</v>
      </c>
      <c r="G19" s="16">
        <v>36772186.5</v>
      </c>
      <c r="H19" s="16">
        <v>38673597</v>
      </c>
      <c r="I19" s="16">
        <v>38574019.875</v>
      </c>
      <c r="J19" s="16">
        <v>64047909</v>
      </c>
      <c r="K19" s="16">
        <v>26707089.5</v>
      </c>
      <c r="L19" s="16">
        <v>16162721</v>
      </c>
      <c r="M19" s="16">
        <v>1101</v>
      </c>
      <c r="N19" s="16">
        <v>120.8</v>
      </c>
      <c r="O19" s="16">
        <f t="shared" si="0"/>
        <v>121881698.4675</v>
      </c>
      <c r="P19" s="16">
        <f t="shared" si="1"/>
        <v>168899905.763125</v>
      </c>
      <c r="Q19" s="16">
        <f t="shared" si="2"/>
        <v>32863474.5625</v>
      </c>
      <c r="R19" s="17">
        <f t="shared" si="3"/>
        <v>121881698.4675</v>
      </c>
      <c r="S19" s="16">
        <f t="shared" si="4"/>
        <v>28267743.149999999</v>
      </c>
      <c r="T19" s="16">
        <f t="shared" si="5"/>
        <v>128372222.175</v>
      </c>
      <c r="U19" s="16">
        <f t="shared" si="6"/>
        <v>55951428.0625</v>
      </c>
      <c r="V19" s="17">
        <f t="shared" si="7"/>
        <v>55951428.0625</v>
      </c>
      <c r="W19" s="16">
        <f t="shared" si="8"/>
        <v>26.860906268876288</v>
      </c>
      <c r="X19" s="16">
        <f t="shared" si="9"/>
        <v>25.737671618154838</v>
      </c>
      <c r="Y19" s="3">
        <f t="shared" si="10"/>
        <v>0.459063409568579</v>
      </c>
      <c r="Z19" s="3">
        <f t="shared" si="11"/>
        <v>-1.1232346507214466</v>
      </c>
      <c r="AA19" s="3">
        <f t="shared" si="12"/>
        <v>0.38697079139764667</v>
      </c>
      <c r="AB19" s="3">
        <f t="shared" si="13"/>
        <v>0.41232181434427173</v>
      </c>
      <c r="AC19" s="16" t="s">
        <v>49</v>
      </c>
      <c r="AD19" s="16" t="s">
        <v>150</v>
      </c>
      <c r="AE19" s="16" t="s">
        <v>51</v>
      </c>
      <c r="AF19" s="16" t="s">
        <v>44</v>
      </c>
      <c r="AG19" s="16" t="s">
        <v>151</v>
      </c>
      <c r="AH19" s="16">
        <v>4.5970000000000004</v>
      </c>
      <c r="AI19" s="16">
        <v>0.151</v>
      </c>
      <c r="AJ19" s="16">
        <v>0.69199999999999995</v>
      </c>
      <c r="AK19" s="15" t="s">
        <v>62</v>
      </c>
    </row>
    <row r="20" spans="1:37" x14ac:dyDescent="0.5">
      <c r="A20" s="16" t="s">
        <v>152</v>
      </c>
      <c r="B20" s="16" t="s">
        <v>153</v>
      </c>
      <c r="C20" s="16" t="s">
        <v>154</v>
      </c>
      <c r="D20" s="16">
        <v>5503031.09375</v>
      </c>
      <c r="E20" s="16">
        <v>8847375.6875</v>
      </c>
      <c r="F20" s="16">
        <v>7646937.0625</v>
      </c>
      <c r="G20" s="16">
        <v>40856794.5</v>
      </c>
      <c r="H20" s="16">
        <v>63511136.125</v>
      </c>
      <c r="I20" s="16">
        <v>134633700.75</v>
      </c>
      <c r="J20" s="16">
        <v>19907785.875</v>
      </c>
      <c r="K20" s="16">
        <v>85675085</v>
      </c>
      <c r="L20" s="16">
        <v>16160916.875</v>
      </c>
      <c r="M20" s="16">
        <v>288</v>
      </c>
      <c r="N20" s="16">
        <v>31.7</v>
      </c>
      <c r="O20" s="16">
        <f t="shared" si="0"/>
        <v>472390760.91750002</v>
      </c>
      <c r="P20" s="16">
        <f t="shared" si="1"/>
        <v>208233666.46281248</v>
      </c>
      <c r="Q20" s="16">
        <f t="shared" si="2"/>
        <v>55864199.0625</v>
      </c>
      <c r="R20" s="17">
        <f t="shared" si="3"/>
        <v>208233666.46281248</v>
      </c>
      <c r="S20" s="16">
        <f t="shared" si="4"/>
        <v>94498082.454374999</v>
      </c>
      <c r="T20" s="16">
        <f t="shared" si="5"/>
        <v>105573349.675</v>
      </c>
      <c r="U20" s="16">
        <f t="shared" si="6"/>
        <v>14404754.78125</v>
      </c>
      <c r="V20" s="17">
        <f t="shared" si="7"/>
        <v>94498082.454374999</v>
      </c>
      <c r="W20" s="16">
        <f t="shared" si="8"/>
        <v>27.633628096287556</v>
      </c>
      <c r="X20" s="16">
        <f t="shared" si="9"/>
        <v>26.493781718818983</v>
      </c>
      <c r="Y20" s="3">
        <f t="shared" si="10"/>
        <v>0.45380789792341764</v>
      </c>
      <c r="Z20" s="3">
        <f t="shared" si="11"/>
        <v>-1.1398463774685705</v>
      </c>
      <c r="AA20" s="3">
        <f t="shared" si="12"/>
        <v>0.23463416637562728</v>
      </c>
      <c r="AB20" s="3">
        <f t="shared" si="13"/>
        <v>0.62960874759982433</v>
      </c>
      <c r="AC20" s="16" t="s">
        <v>155</v>
      </c>
      <c r="AD20" s="16" t="s">
        <v>156</v>
      </c>
      <c r="AE20" s="16" t="s">
        <v>51</v>
      </c>
      <c r="AF20" s="16" t="s">
        <v>52</v>
      </c>
      <c r="AG20" s="16" t="s">
        <v>157</v>
      </c>
      <c r="AH20" s="16">
        <v>2.6030000000000002</v>
      </c>
      <c r="AI20" s="16">
        <v>0.12</v>
      </c>
      <c r="AJ20" s="16">
        <v>0.313</v>
      </c>
      <c r="AK20" s="15" t="s">
        <v>158</v>
      </c>
    </row>
    <row r="21" spans="1:37" x14ac:dyDescent="0.5">
      <c r="A21" s="16" t="s">
        <v>159</v>
      </c>
      <c r="B21" s="16" t="s">
        <v>160</v>
      </c>
      <c r="C21" s="16" t="s">
        <v>161</v>
      </c>
      <c r="D21" s="16">
        <v>39898331.1875</v>
      </c>
      <c r="E21" s="16">
        <v>43172988.0625</v>
      </c>
      <c r="F21" s="16">
        <v>18913330.5625</v>
      </c>
      <c r="G21" s="16">
        <v>189764352.1875</v>
      </c>
      <c r="H21" s="16">
        <v>164574854.25</v>
      </c>
      <c r="I21" s="16">
        <v>86379748.25</v>
      </c>
      <c r="J21" s="16">
        <v>153599386.8125</v>
      </c>
      <c r="K21" s="16">
        <v>78447956.875</v>
      </c>
      <c r="L21" s="16">
        <v>49224123.6875</v>
      </c>
      <c r="M21" s="16">
        <v>263</v>
      </c>
      <c r="N21" s="16">
        <v>29.6</v>
      </c>
      <c r="O21" s="16">
        <f t="shared" si="0"/>
        <v>250975073.79750001</v>
      </c>
      <c r="P21" s="16">
        <f t="shared" si="1"/>
        <v>882710863.68999994</v>
      </c>
      <c r="Q21" s="16">
        <f t="shared" si="2"/>
        <v>145661523.6875</v>
      </c>
      <c r="R21" s="17">
        <f t="shared" si="3"/>
        <v>250975073.79750001</v>
      </c>
      <c r="S21" s="16">
        <f t="shared" si="4"/>
        <v>43388211.639375001</v>
      </c>
      <c r="T21" s="16">
        <f t="shared" si="5"/>
        <v>375853834.75</v>
      </c>
      <c r="U21" s="16">
        <f t="shared" si="6"/>
        <v>113701055.625</v>
      </c>
      <c r="V21" s="17">
        <f t="shared" si="7"/>
        <v>113701055.625</v>
      </c>
      <c r="W21" s="16">
        <f t="shared" si="8"/>
        <v>27.90296884560782</v>
      </c>
      <c r="X21" s="16">
        <f t="shared" si="9"/>
        <v>26.760670407681594</v>
      </c>
      <c r="Y21" s="3">
        <f t="shared" si="10"/>
        <v>0.453037243518215</v>
      </c>
      <c r="Z21" s="3">
        <f t="shared" si="11"/>
        <v>-1.1422984379262293</v>
      </c>
      <c r="AA21" s="3">
        <f t="shared" si="12"/>
        <v>0.21455200883972803</v>
      </c>
      <c r="AB21" s="3">
        <f t="shared" si="13"/>
        <v>0.66846741483476002</v>
      </c>
      <c r="AC21" s="16" t="s">
        <v>112</v>
      </c>
      <c r="AD21" s="16" t="s">
        <v>59</v>
      </c>
      <c r="AE21" s="16" t="s">
        <v>60</v>
      </c>
      <c r="AF21" s="16" t="s">
        <v>44</v>
      </c>
      <c r="AG21" s="16" t="s">
        <v>123</v>
      </c>
      <c r="AH21" s="16">
        <v>1.966</v>
      </c>
      <c r="AI21" s="16">
        <v>0.24199999999999999</v>
      </c>
      <c r="AJ21" s="16">
        <v>0.47699999999999998</v>
      </c>
      <c r="AK21" s="15" t="s">
        <v>62</v>
      </c>
    </row>
    <row r="22" spans="1:37" x14ac:dyDescent="0.5">
      <c r="A22" s="16" t="s">
        <v>162</v>
      </c>
      <c r="B22" s="16" t="s">
        <v>163</v>
      </c>
      <c r="C22" s="16" t="s">
        <v>164</v>
      </c>
      <c r="D22" s="16">
        <v>33569148</v>
      </c>
      <c r="E22" s="16">
        <v>16469873.25</v>
      </c>
      <c r="F22" s="16">
        <v>7084750.0625</v>
      </c>
      <c r="G22" s="16">
        <v>21148889</v>
      </c>
      <c r="H22" s="16">
        <v>29685752</v>
      </c>
      <c r="I22" s="16">
        <v>31756883.5</v>
      </c>
      <c r="J22" s="16">
        <v>25482307.625</v>
      </c>
      <c r="K22" s="16">
        <v>39132716.5</v>
      </c>
      <c r="L22" s="16">
        <v>14746505.625</v>
      </c>
      <c r="M22" s="16">
        <v>5890</v>
      </c>
      <c r="N22" s="16">
        <v>628.70000000000005</v>
      </c>
      <c r="O22" s="16">
        <f t="shared" si="0"/>
        <v>91780336.387500003</v>
      </c>
      <c r="P22" s="16">
        <f t="shared" si="1"/>
        <v>-73155325.50999999</v>
      </c>
      <c r="Q22" s="16">
        <f t="shared" si="2"/>
        <v>22601001.9375</v>
      </c>
      <c r="R22" s="17">
        <f t="shared" si="3"/>
        <v>22601001.9375</v>
      </c>
      <c r="S22" s="16">
        <f t="shared" si="4"/>
        <v>27875297.197499998</v>
      </c>
      <c r="T22" s="16">
        <f t="shared" si="5"/>
        <v>95005768.975000009</v>
      </c>
      <c r="U22" s="16">
        <f t="shared" si="6"/>
        <v>-8086840.375</v>
      </c>
      <c r="V22" s="17">
        <f t="shared" si="7"/>
        <v>27875297.197499998</v>
      </c>
      <c r="W22" s="16">
        <f t="shared" si="8"/>
        <v>24.429883395180394</v>
      </c>
      <c r="X22" s="16">
        <f t="shared" si="9"/>
        <v>24.732483850879412</v>
      </c>
      <c r="Y22" s="3">
        <f t="shared" si="10"/>
        <v>1.2333655505444114</v>
      </c>
      <c r="Z22" s="3">
        <f t="shared" si="11"/>
        <v>0.30260045569901983</v>
      </c>
      <c r="AA22" s="3">
        <f t="shared" si="12"/>
        <v>0.76725358432236623</v>
      </c>
      <c r="AB22" s="3">
        <f t="shared" si="13"/>
        <v>0.11506107402968302</v>
      </c>
      <c r="AC22" s="16" t="s">
        <v>155</v>
      </c>
      <c r="AD22" s="16" t="s">
        <v>165</v>
      </c>
      <c r="AE22" s="16" t="s">
        <v>51</v>
      </c>
      <c r="AF22" s="16" t="s">
        <v>44</v>
      </c>
      <c r="AG22" s="16" t="s">
        <v>44</v>
      </c>
      <c r="AH22" s="16">
        <v>1.5469999999999999</v>
      </c>
      <c r="AI22" s="16">
        <v>0.55500000000000005</v>
      </c>
      <c r="AJ22" s="16">
        <v>0.85799999999999998</v>
      </c>
      <c r="AK22" s="15" t="s">
        <v>45</v>
      </c>
    </row>
    <row r="23" spans="1:37" x14ac:dyDescent="0.5">
      <c r="A23" s="16" t="s">
        <v>166</v>
      </c>
      <c r="B23" s="16" t="s">
        <v>167</v>
      </c>
      <c r="C23" s="16" t="s">
        <v>168</v>
      </c>
      <c r="D23" s="16">
        <v>44030921.5</v>
      </c>
      <c r="E23" s="16">
        <v>19394756</v>
      </c>
      <c r="F23" s="16">
        <v>30973746.875</v>
      </c>
      <c r="G23" s="16">
        <v>87896341.25</v>
      </c>
      <c r="H23" s="16">
        <v>79432050.25</v>
      </c>
      <c r="I23" s="16">
        <v>111453210.0625</v>
      </c>
      <c r="J23" s="16">
        <v>161000606.25</v>
      </c>
      <c r="K23" s="16">
        <v>72076248</v>
      </c>
      <c r="L23" s="16">
        <v>64419129.125</v>
      </c>
      <c r="M23" s="16">
        <v>317</v>
      </c>
      <c r="N23" s="16">
        <v>34.299999999999997</v>
      </c>
      <c r="O23" s="16">
        <f t="shared" si="0"/>
        <v>299383603.0575</v>
      </c>
      <c r="P23" s="16">
        <f t="shared" si="1"/>
        <v>258367322.32749999</v>
      </c>
      <c r="Q23" s="16">
        <f t="shared" si="2"/>
        <v>48458303.375</v>
      </c>
      <c r="R23" s="17">
        <f t="shared" si="3"/>
        <v>258367322.32749999</v>
      </c>
      <c r="S23" s="16">
        <f t="shared" si="4"/>
        <v>64798235.159999996</v>
      </c>
      <c r="T23" s="16">
        <f t="shared" si="5"/>
        <v>414722739.90000004</v>
      </c>
      <c r="U23" s="16">
        <f t="shared" si="6"/>
        <v>116969684.75</v>
      </c>
      <c r="V23" s="17">
        <f t="shared" si="7"/>
        <v>116969684.75</v>
      </c>
      <c r="W23" s="16">
        <f t="shared" si="8"/>
        <v>27.944848372097994</v>
      </c>
      <c r="X23" s="16">
        <f t="shared" si="9"/>
        <v>26.801559431404378</v>
      </c>
      <c r="Y23" s="3">
        <f t="shared" si="10"/>
        <v>0.45272631111504164</v>
      </c>
      <c r="Z23" s="3">
        <f t="shared" si="11"/>
        <v>-1.1432889406936146</v>
      </c>
      <c r="AA23" s="3">
        <f t="shared" si="12"/>
        <v>0.98065983665762213</v>
      </c>
      <c r="AB23" s="3">
        <f t="shared" si="13"/>
        <v>8.4816110517087605E-3</v>
      </c>
      <c r="AC23" s="16" t="s">
        <v>169</v>
      </c>
      <c r="AD23" s="16" t="s">
        <v>93</v>
      </c>
      <c r="AE23" s="16" t="s">
        <v>60</v>
      </c>
      <c r="AF23" s="16" t="s">
        <v>44</v>
      </c>
      <c r="AG23" s="16" t="s">
        <v>44</v>
      </c>
      <c r="AH23" s="16">
        <v>2.327</v>
      </c>
      <c r="AI23" s="16">
        <v>0.35199999999999998</v>
      </c>
      <c r="AJ23" s="16">
        <v>0.82</v>
      </c>
      <c r="AK23" s="15" t="s">
        <v>62</v>
      </c>
    </row>
    <row r="24" spans="1:37" x14ac:dyDescent="0.5">
      <c r="A24" s="16" t="s">
        <v>170</v>
      </c>
      <c r="B24" s="16" t="s">
        <v>171</v>
      </c>
      <c r="C24" s="16" t="s">
        <v>172</v>
      </c>
      <c r="D24" s="16">
        <v>69648700.75</v>
      </c>
      <c r="E24" s="16">
        <v>33531917.8125</v>
      </c>
      <c r="F24" s="16">
        <v>65218921.8125</v>
      </c>
      <c r="G24" s="16">
        <v>125209730.9375</v>
      </c>
      <c r="H24" s="16">
        <v>119188552</v>
      </c>
      <c r="I24" s="16">
        <v>176566980.375</v>
      </c>
      <c r="J24" s="16">
        <v>202794465.0625</v>
      </c>
      <c r="K24" s="16">
        <v>151657467.5</v>
      </c>
      <c r="L24" s="16">
        <v>91774248.71875</v>
      </c>
      <c r="M24" s="16">
        <v>734</v>
      </c>
      <c r="N24" s="16">
        <v>82.2</v>
      </c>
      <c r="O24" s="16">
        <f t="shared" si="0"/>
        <v>414214777.85250002</v>
      </c>
      <c r="P24" s="16">
        <f t="shared" si="1"/>
        <v>327254467.80437499</v>
      </c>
      <c r="Q24" s="16">
        <f t="shared" si="2"/>
        <v>53969630.1875</v>
      </c>
      <c r="R24" s="17">
        <f t="shared" si="3"/>
        <v>327254467.80437499</v>
      </c>
      <c r="S24" s="16">
        <f t="shared" si="4"/>
        <v>145294426.11562499</v>
      </c>
      <c r="T24" s="16">
        <f t="shared" si="5"/>
        <v>329286053.63749999</v>
      </c>
      <c r="U24" s="16">
        <f t="shared" si="6"/>
        <v>133145764.3125</v>
      </c>
      <c r="V24" s="17">
        <f t="shared" si="7"/>
        <v>145294426.11562499</v>
      </c>
      <c r="W24" s="16">
        <f t="shared" si="8"/>
        <v>28.285837647633713</v>
      </c>
      <c r="X24" s="16">
        <f t="shared" si="9"/>
        <v>27.114404117475093</v>
      </c>
      <c r="Y24" s="3">
        <f t="shared" si="10"/>
        <v>0.4439799618029312</v>
      </c>
      <c r="Z24" s="3">
        <f t="shared" si="11"/>
        <v>-1.1714335301586172</v>
      </c>
      <c r="AA24" s="3">
        <f t="shared" si="12"/>
        <v>0.61341404791681819</v>
      </c>
      <c r="AB24" s="3">
        <f t="shared" si="13"/>
        <v>0.21224628237554749</v>
      </c>
      <c r="AC24" s="16" t="s">
        <v>173</v>
      </c>
      <c r="AD24" s="16" t="s">
        <v>72</v>
      </c>
      <c r="AE24" s="16" t="s">
        <v>60</v>
      </c>
      <c r="AF24" s="16" t="s">
        <v>44</v>
      </c>
      <c r="AG24" s="16" t="s">
        <v>174</v>
      </c>
      <c r="AH24" s="16">
        <v>2.3250000000000002</v>
      </c>
      <c r="AI24" s="16">
        <v>0.52100000000000002</v>
      </c>
      <c r="AJ24" s="16">
        <v>1.2110000000000001</v>
      </c>
      <c r="AK24" s="15" t="s">
        <v>45</v>
      </c>
    </row>
    <row r="25" spans="1:37" x14ac:dyDescent="0.5">
      <c r="A25" s="16" t="s">
        <v>175</v>
      </c>
      <c r="B25" s="16" t="s">
        <v>176</v>
      </c>
      <c r="C25" s="16" t="s">
        <v>177</v>
      </c>
      <c r="D25" s="16">
        <v>6683368</v>
      </c>
      <c r="E25" s="16">
        <v>11931965</v>
      </c>
      <c r="F25" s="16"/>
      <c r="G25" s="16">
        <v>15335935</v>
      </c>
      <c r="H25" s="16">
        <v>30701847.625</v>
      </c>
      <c r="I25" s="16">
        <v>29123294.75</v>
      </c>
      <c r="J25" s="16">
        <v>15158509</v>
      </c>
      <c r="K25" s="16">
        <v>30152581.125</v>
      </c>
      <c r="L25" s="16">
        <v>20518732.5</v>
      </c>
      <c r="M25" s="16">
        <v>444</v>
      </c>
      <c r="N25" s="16">
        <v>49.6</v>
      </c>
      <c r="O25" s="16">
        <f t="shared" si="0"/>
        <v>108338656.47</v>
      </c>
      <c r="P25" s="16">
        <f t="shared" si="1"/>
        <v>50963619.629999995</v>
      </c>
      <c r="Q25" s="16">
        <f t="shared" si="2"/>
        <v>30701847.625</v>
      </c>
      <c r="R25" s="17">
        <f t="shared" si="3"/>
        <v>50963619.629999995</v>
      </c>
      <c r="S25" s="16">
        <f t="shared" si="4"/>
        <v>22411357.833749998</v>
      </c>
      <c r="T25" s="16">
        <f t="shared" si="5"/>
        <v>254432283</v>
      </c>
      <c r="U25" s="16">
        <f t="shared" si="6"/>
        <v>8475141</v>
      </c>
      <c r="V25" s="17">
        <f t="shared" si="7"/>
        <v>22411357.833749998</v>
      </c>
      <c r="W25" s="16">
        <f t="shared" si="8"/>
        <v>25.60296441113076</v>
      </c>
      <c r="X25" s="16">
        <f t="shared" si="9"/>
        <v>24.41772672406713</v>
      </c>
      <c r="Y25" s="3">
        <f t="shared" si="10"/>
        <v>0.43975208190584325</v>
      </c>
      <c r="Z25" s="3">
        <f t="shared" si="11"/>
        <v>-1.1852376870636319</v>
      </c>
      <c r="AA25" s="3">
        <f t="shared" si="12"/>
        <v>0.75209982644943396</v>
      </c>
      <c r="AB25" s="3">
        <f t="shared" si="13"/>
        <v>0.12372451153760018</v>
      </c>
      <c r="AC25" s="16" t="s">
        <v>178</v>
      </c>
      <c r="AD25" s="16" t="s">
        <v>179</v>
      </c>
      <c r="AE25" s="16" t="s">
        <v>80</v>
      </c>
      <c r="AF25" s="16" t="s">
        <v>44</v>
      </c>
      <c r="AG25" s="16" t="s">
        <v>180</v>
      </c>
      <c r="AH25" s="16">
        <v>2.298</v>
      </c>
      <c r="AI25" s="16">
        <v>0.307</v>
      </c>
      <c r="AJ25" s="16">
        <v>0.70499999999999996</v>
      </c>
      <c r="AK25" s="15" t="s">
        <v>62</v>
      </c>
    </row>
    <row r="26" spans="1:37" x14ac:dyDescent="0.5">
      <c r="A26" s="16" t="s">
        <v>181</v>
      </c>
      <c r="B26" s="16" t="s">
        <v>182</v>
      </c>
      <c r="C26" s="16" t="s">
        <v>183</v>
      </c>
      <c r="D26" s="16">
        <v>5830189.25</v>
      </c>
      <c r="E26" s="16">
        <v>4741715.5</v>
      </c>
      <c r="F26" s="16">
        <v>1794466.875</v>
      </c>
      <c r="G26" s="16">
        <v>26173790</v>
      </c>
      <c r="H26" s="16">
        <v>16988144.5</v>
      </c>
      <c r="I26" s="16">
        <v>17508077</v>
      </c>
      <c r="J26" s="16">
        <v>31238783</v>
      </c>
      <c r="K26" s="16">
        <v>13381241.5</v>
      </c>
      <c r="L26" s="16">
        <v>12701447</v>
      </c>
      <c r="M26" s="16">
        <v>257</v>
      </c>
      <c r="N26" s="16">
        <v>28</v>
      </c>
      <c r="O26" s="16">
        <f t="shared" si="0"/>
        <v>58454629.665000007</v>
      </c>
      <c r="P26" s="16">
        <f t="shared" si="1"/>
        <v>119823808.41749999</v>
      </c>
      <c r="Q26" s="16">
        <f t="shared" si="2"/>
        <v>15193677.625</v>
      </c>
      <c r="R26" s="17">
        <f t="shared" si="3"/>
        <v>58454629.665000007</v>
      </c>
      <c r="S26" s="16">
        <f t="shared" si="4"/>
        <v>10626616.98</v>
      </c>
      <c r="T26" s="16">
        <f t="shared" si="5"/>
        <v>135246553.55000001</v>
      </c>
      <c r="U26" s="16">
        <f t="shared" si="6"/>
        <v>25408593.75</v>
      </c>
      <c r="V26" s="17">
        <f t="shared" si="7"/>
        <v>25408593.75</v>
      </c>
      <c r="W26" s="16">
        <f t="shared" si="8"/>
        <v>25.800813956380445</v>
      </c>
      <c r="X26" s="16">
        <f t="shared" si="9"/>
        <v>24.598813195209168</v>
      </c>
      <c r="Y26" s="3">
        <f t="shared" si="10"/>
        <v>0.43467205071035664</v>
      </c>
      <c r="Z26" s="3">
        <f t="shared" si="11"/>
        <v>-1.2020007611712795</v>
      </c>
      <c r="AA26" s="3">
        <f t="shared" si="12"/>
        <v>0.75016778594127476</v>
      </c>
      <c r="AB26" s="3">
        <f t="shared" si="13"/>
        <v>0.12484158946326285</v>
      </c>
      <c r="AC26" s="16" t="s">
        <v>92</v>
      </c>
      <c r="AD26" s="16" t="s">
        <v>113</v>
      </c>
      <c r="AE26" s="16" t="s">
        <v>60</v>
      </c>
      <c r="AF26" s="16" t="s">
        <v>44</v>
      </c>
      <c r="AG26" s="16" t="s">
        <v>61</v>
      </c>
      <c r="AH26" s="16">
        <v>2.8220000000000001</v>
      </c>
      <c r="AI26" s="16">
        <v>0.27100000000000002</v>
      </c>
      <c r="AJ26" s="16">
        <v>0.76400000000000001</v>
      </c>
      <c r="AK26" s="15" t="s">
        <v>62</v>
      </c>
    </row>
    <row r="27" spans="1:37" x14ac:dyDescent="0.5">
      <c r="A27" s="16" t="s">
        <v>184</v>
      </c>
      <c r="B27" s="16" t="s">
        <v>185</v>
      </c>
      <c r="C27" s="16" t="s">
        <v>186</v>
      </c>
      <c r="D27" s="16">
        <v>63819619.875</v>
      </c>
      <c r="E27" s="16">
        <v>44084007.875</v>
      </c>
      <c r="F27" s="16">
        <v>42981942.96875</v>
      </c>
      <c r="G27" s="16">
        <v>144213262</v>
      </c>
      <c r="H27" s="16">
        <v>212885553.46875</v>
      </c>
      <c r="I27" s="16">
        <v>298049321</v>
      </c>
      <c r="J27" s="16">
        <v>269309431.75</v>
      </c>
      <c r="K27" s="16">
        <v>204723340</v>
      </c>
      <c r="L27" s="16">
        <v>144180321.5</v>
      </c>
      <c r="M27" s="16">
        <v>732</v>
      </c>
      <c r="N27" s="16">
        <v>84.6</v>
      </c>
      <c r="O27" s="16">
        <f t="shared" si="0"/>
        <v>948850646.27625</v>
      </c>
      <c r="P27" s="16">
        <f t="shared" si="1"/>
        <v>473518552.11624998</v>
      </c>
      <c r="Q27" s="16">
        <f t="shared" si="2"/>
        <v>169903610.5</v>
      </c>
      <c r="R27" s="17">
        <f t="shared" si="3"/>
        <v>473518552.11624998</v>
      </c>
      <c r="S27" s="16">
        <f t="shared" si="4"/>
        <v>197586378.51374999</v>
      </c>
      <c r="T27" s="16">
        <f t="shared" si="5"/>
        <v>1254859893.7875001</v>
      </c>
      <c r="U27" s="16">
        <f t="shared" si="6"/>
        <v>205489811.875</v>
      </c>
      <c r="V27" s="17">
        <f t="shared" si="7"/>
        <v>205489811.875</v>
      </c>
      <c r="W27" s="16">
        <f t="shared" si="8"/>
        <v>28.818845709653782</v>
      </c>
      <c r="X27" s="16">
        <f t="shared" si="9"/>
        <v>27.614491626379206</v>
      </c>
      <c r="Y27" s="3">
        <f t="shared" si="10"/>
        <v>0.43396359225340708</v>
      </c>
      <c r="Z27" s="3">
        <f t="shared" si="11"/>
        <v>-1.2043540832745763</v>
      </c>
      <c r="AA27" s="3">
        <f t="shared" si="12"/>
        <v>0.96504341835140872</v>
      </c>
      <c r="AB27" s="3">
        <f t="shared" si="13"/>
        <v>1.5453146836269673E-2</v>
      </c>
      <c r="AC27" s="16" t="s">
        <v>187</v>
      </c>
      <c r="AD27" s="16" t="s">
        <v>188</v>
      </c>
      <c r="AE27" s="16" t="s">
        <v>189</v>
      </c>
      <c r="AF27" s="16" t="s">
        <v>52</v>
      </c>
      <c r="AG27" s="16" t="s">
        <v>190</v>
      </c>
      <c r="AH27" s="16">
        <v>4.6440000000000001</v>
      </c>
      <c r="AI27" s="16">
        <v>0.20699999999999999</v>
      </c>
      <c r="AJ27" s="16">
        <v>0.96199999999999997</v>
      </c>
      <c r="AK27" s="15" t="s">
        <v>158</v>
      </c>
    </row>
    <row r="28" spans="1:37" x14ac:dyDescent="0.5">
      <c r="A28" s="16" t="s">
        <v>191</v>
      </c>
      <c r="B28" s="16" t="s">
        <v>192</v>
      </c>
      <c r="C28" s="16" t="s">
        <v>193</v>
      </c>
      <c r="D28" s="16">
        <v>5279310</v>
      </c>
      <c r="E28" s="16">
        <v>886832.75</v>
      </c>
      <c r="F28" s="16">
        <v>675796.125</v>
      </c>
      <c r="G28" s="16">
        <v>11424892.25</v>
      </c>
      <c r="H28" s="16">
        <v>6086689.5</v>
      </c>
      <c r="I28" s="16"/>
      <c r="J28" s="16">
        <v>10234018.375</v>
      </c>
      <c r="K28" s="16"/>
      <c r="L28" s="16">
        <v>2289782.75</v>
      </c>
      <c r="M28" s="16">
        <v>485</v>
      </c>
      <c r="N28" s="16">
        <v>54.8</v>
      </c>
      <c r="O28" s="16">
        <f t="shared" si="0"/>
        <v>-2513961.585</v>
      </c>
      <c r="P28" s="16">
        <f t="shared" si="1"/>
        <v>36197479.452500001</v>
      </c>
      <c r="Q28" s="16">
        <f t="shared" si="2"/>
        <v>5410893.375</v>
      </c>
      <c r="R28" s="17">
        <f t="shared" si="3"/>
        <v>5410893.375</v>
      </c>
      <c r="S28" s="16">
        <f t="shared" si="4"/>
        <v>-1090804.2825</v>
      </c>
      <c r="T28" s="16">
        <f t="shared" si="5"/>
        <v>20013434.150000002</v>
      </c>
      <c r="U28" s="16">
        <f t="shared" si="6"/>
        <v>4954708.375</v>
      </c>
      <c r="V28" s="17">
        <f t="shared" si="7"/>
        <v>4954708.375</v>
      </c>
      <c r="W28" s="16">
        <f t="shared" si="8"/>
        <v>22.367435381726715</v>
      </c>
      <c r="X28" s="16">
        <f t="shared" si="9"/>
        <v>22.240368714864569</v>
      </c>
      <c r="Y28" s="3">
        <f t="shared" si="10"/>
        <v>0.91569137139021894</v>
      </c>
      <c r="Z28" s="3">
        <f t="shared" si="11"/>
        <v>-0.12706666686214382</v>
      </c>
      <c r="AA28" s="3">
        <f t="shared" si="12"/>
        <v>0.45944536434960581</v>
      </c>
      <c r="AB28" s="3">
        <f t="shared" si="13"/>
        <v>0.33776612600202433</v>
      </c>
      <c r="AC28" s="16" t="s">
        <v>194</v>
      </c>
      <c r="AD28" s="16" t="s">
        <v>195</v>
      </c>
      <c r="AE28" s="16" t="s">
        <v>51</v>
      </c>
      <c r="AF28" s="16" t="s">
        <v>44</v>
      </c>
      <c r="AG28" s="16" t="s">
        <v>196</v>
      </c>
      <c r="AH28" s="16">
        <v>5.4589999999999996</v>
      </c>
      <c r="AI28" s="16">
        <v>0.106</v>
      </c>
      <c r="AJ28" s="16">
        <v>0.58099999999999996</v>
      </c>
      <c r="AK28" s="15" t="s">
        <v>82</v>
      </c>
    </row>
    <row r="29" spans="1:37" x14ac:dyDescent="0.5">
      <c r="A29" s="16" t="s">
        <v>197</v>
      </c>
      <c r="B29" s="16" t="s">
        <v>198</v>
      </c>
      <c r="C29" s="16" t="s">
        <v>199</v>
      </c>
      <c r="D29" s="16">
        <v>550321886.125</v>
      </c>
      <c r="E29" s="16">
        <v>183633341.125</v>
      </c>
      <c r="F29" s="16">
        <v>259842383.125</v>
      </c>
      <c r="G29" s="16">
        <v>933018931</v>
      </c>
      <c r="H29" s="16">
        <v>772354809.5625</v>
      </c>
      <c r="I29" s="16">
        <v>1361526303.5</v>
      </c>
      <c r="J29" s="16">
        <v>1206904773.65625</v>
      </c>
      <c r="K29" s="16">
        <v>973053550.25</v>
      </c>
      <c r="L29" s="16">
        <v>575693437.9375</v>
      </c>
      <c r="M29" s="16">
        <v>462</v>
      </c>
      <c r="N29" s="16">
        <v>50.2</v>
      </c>
      <c r="O29" s="16">
        <f t="shared" si="0"/>
        <v>4098264183.7950001</v>
      </c>
      <c r="P29" s="16">
        <f t="shared" si="1"/>
        <v>2254085594.3137498</v>
      </c>
      <c r="Q29" s="16">
        <f t="shared" si="2"/>
        <v>512512426.4375</v>
      </c>
      <c r="R29" s="17">
        <f t="shared" si="3"/>
        <v>2254085594.3137498</v>
      </c>
      <c r="S29" s="16">
        <f t="shared" si="4"/>
        <v>970986857.22375</v>
      </c>
      <c r="T29" s="16">
        <f t="shared" si="5"/>
        <v>3916553079.6750002</v>
      </c>
      <c r="U29" s="16">
        <f t="shared" si="6"/>
        <v>656582887.53125</v>
      </c>
      <c r="V29" s="17">
        <f t="shared" si="7"/>
        <v>970986857.22375</v>
      </c>
      <c r="W29" s="16">
        <f t="shared" si="8"/>
        <v>31.069895153945097</v>
      </c>
      <c r="X29" s="16">
        <f t="shared" si="9"/>
        <v>29.854876527301101</v>
      </c>
      <c r="Y29" s="3">
        <f t="shared" si="10"/>
        <v>0.43076751817819248</v>
      </c>
      <c r="Z29" s="3">
        <f t="shared" si="11"/>
        <v>-1.2150186266439973</v>
      </c>
      <c r="AA29" s="3">
        <f t="shared" si="12"/>
        <v>0.78487775910183299</v>
      </c>
      <c r="AB29" s="3">
        <f t="shared" si="13"/>
        <v>0.10519797724387346</v>
      </c>
      <c r="AC29" s="16" t="s">
        <v>92</v>
      </c>
      <c r="AD29" s="16" t="s">
        <v>200</v>
      </c>
      <c r="AE29" s="16" t="s">
        <v>60</v>
      </c>
      <c r="AF29" s="16" t="s">
        <v>44</v>
      </c>
      <c r="AG29" s="16" t="s">
        <v>201</v>
      </c>
      <c r="AH29" s="16">
        <v>3.7450000000000001</v>
      </c>
      <c r="AI29" s="16">
        <v>0.27800000000000002</v>
      </c>
      <c r="AJ29" s="16">
        <v>1.0429999999999999</v>
      </c>
      <c r="AK29" s="15" t="s">
        <v>62</v>
      </c>
    </row>
    <row r="30" spans="1:37" x14ac:dyDescent="0.5">
      <c r="A30" s="16" t="s">
        <v>202</v>
      </c>
      <c r="B30" s="16" t="s">
        <v>203</v>
      </c>
      <c r="C30" s="16" t="s">
        <v>204</v>
      </c>
      <c r="D30" s="16">
        <v>4964735</v>
      </c>
      <c r="E30" s="16">
        <v>1789465.625</v>
      </c>
      <c r="F30" s="16">
        <v>801427.125</v>
      </c>
      <c r="G30" s="16"/>
      <c r="H30" s="16">
        <v>4204249.5</v>
      </c>
      <c r="I30" s="16">
        <v>20494936</v>
      </c>
      <c r="J30" s="16">
        <v>6416400.5</v>
      </c>
      <c r="K30" s="16">
        <v>5701976</v>
      </c>
      <c r="L30" s="16"/>
      <c r="M30" s="16">
        <v>530</v>
      </c>
      <c r="N30" s="16">
        <v>57.8</v>
      </c>
      <c r="O30" s="16">
        <f t="shared" si="0"/>
        <v>73259853.015000001</v>
      </c>
      <c r="P30" s="16">
        <f t="shared" si="1"/>
        <v>-29242289.149999999</v>
      </c>
      <c r="Q30" s="16">
        <f t="shared" si="2"/>
        <v>3402822.375</v>
      </c>
      <c r="R30" s="17">
        <f t="shared" si="3"/>
        <v>3402822.375</v>
      </c>
      <c r="S30" s="16">
        <f t="shared" si="4"/>
        <v>4812387.7612499995</v>
      </c>
      <c r="T30" s="16">
        <f t="shared" si="5"/>
        <v>-9937696.3499999996</v>
      </c>
      <c r="U30" s="16">
        <f t="shared" si="6"/>
        <v>1451665.5</v>
      </c>
      <c r="V30" s="17">
        <f t="shared" si="7"/>
        <v>1451665.5</v>
      </c>
      <c r="W30" s="16">
        <f t="shared" si="8"/>
        <v>21.698300414898391</v>
      </c>
      <c r="X30" s="16">
        <f t="shared" si="9"/>
        <v>20.469277627970285</v>
      </c>
      <c r="Y30" s="3">
        <f t="shared" si="10"/>
        <v>0.42660631088626833</v>
      </c>
      <c r="Z30" s="3">
        <f t="shared" si="11"/>
        <v>-1.2290227869281027</v>
      </c>
      <c r="AA30" s="3">
        <f t="shared" si="12"/>
        <v>0.58536245367197792</v>
      </c>
      <c r="AB30" s="3">
        <f t="shared" si="13"/>
        <v>0.23257513753259862</v>
      </c>
      <c r="AC30" s="16" t="s">
        <v>205</v>
      </c>
      <c r="AD30" s="16" t="s">
        <v>206</v>
      </c>
      <c r="AE30" s="16" t="s">
        <v>51</v>
      </c>
      <c r="AF30" s="16" t="s">
        <v>44</v>
      </c>
      <c r="AG30" s="16" t="s">
        <v>207</v>
      </c>
      <c r="AH30" s="16">
        <v>3.38</v>
      </c>
      <c r="AI30" s="16">
        <v>0.193</v>
      </c>
      <c r="AJ30" s="16">
        <v>0.65200000000000002</v>
      </c>
      <c r="AK30" s="15" t="s">
        <v>62</v>
      </c>
    </row>
    <row r="31" spans="1:37" x14ac:dyDescent="0.5">
      <c r="A31" s="16" t="s">
        <v>208</v>
      </c>
      <c r="B31" s="16" t="s">
        <v>209</v>
      </c>
      <c r="C31" s="16" t="s">
        <v>210</v>
      </c>
      <c r="D31" s="16">
        <v>11185948.5625</v>
      </c>
      <c r="E31" s="16">
        <v>12224506.125</v>
      </c>
      <c r="F31" s="16">
        <v>5601149.0625</v>
      </c>
      <c r="G31" s="16">
        <v>56971731</v>
      </c>
      <c r="H31" s="16">
        <v>38344578.25</v>
      </c>
      <c r="I31" s="16">
        <v>25988247</v>
      </c>
      <c r="J31" s="16">
        <v>43466919.5</v>
      </c>
      <c r="K31" s="16">
        <v>17597880</v>
      </c>
      <c r="L31" s="16">
        <v>12960707</v>
      </c>
      <c r="M31" s="16">
        <v>263</v>
      </c>
      <c r="N31" s="16">
        <v>29.4</v>
      </c>
      <c r="O31" s="16">
        <f t="shared" si="0"/>
        <v>75840004.327500001</v>
      </c>
      <c r="P31" s="16">
        <f t="shared" si="1"/>
        <v>269678258.55687499</v>
      </c>
      <c r="Q31" s="16">
        <f t="shared" si="2"/>
        <v>32743429.1875</v>
      </c>
      <c r="R31" s="17">
        <f t="shared" si="3"/>
        <v>75840004.327500001</v>
      </c>
      <c r="S31" s="16">
        <f t="shared" si="4"/>
        <v>6609249.86625</v>
      </c>
      <c r="T31" s="16">
        <f t="shared" si="5"/>
        <v>91258518.424999997</v>
      </c>
      <c r="U31" s="16">
        <f t="shared" si="6"/>
        <v>32280970.9375</v>
      </c>
      <c r="V31" s="17">
        <f t="shared" si="7"/>
        <v>32280970.9375</v>
      </c>
      <c r="W31" s="16">
        <f t="shared" si="8"/>
        <v>26.176455710769211</v>
      </c>
      <c r="X31" s="16">
        <f t="shared" si="9"/>
        <v>24.94418063643473</v>
      </c>
      <c r="Y31" s="3">
        <f t="shared" si="10"/>
        <v>0.42564568955061022</v>
      </c>
      <c r="Z31" s="3">
        <f t="shared" si="11"/>
        <v>-1.2322750743344786</v>
      </c>
      <c r="AA31" s="3">
        <f t="shared" si="12"/>
        <v>0.25150341010796962</v>
      </c>
      <c r="AB31" s="3">
        <f t="shared" si="13"/>
        <v>0.59945612201547505</v>
      </c>
      <c r="AC31" s="16" t="s">
        <v>92</v>
      </c>
      <c r="AD31" s="16" t="s">
        <v>59</v>
      </c>
      <c r="AE31" s="16" t="s">
        <v>60</v>
      </c>
      <c r="AF31" s="16" t="s">
        <v>44</v>
      </c>
      <c r="AG31" s="16" t="s">
        <v>67</v>
      </c>
      <c r="AH31" s="16">
        <v>1.573</v>
      </c>
      <c r="AI31" s="16">
        <v>0.29199999999999998</v>
      </c>
      <c r="AJ31" s="16">
        <v>0.45900000000000002</v>
      </c>
      <c r="AK31" s="15" t="s">
        <v>82</v>
      </c>
    </row>
    <row r="32" spans="1:37" x14ac:dyDescent="0.5">
      <c r="A32" s="16" t="s">
        <v>211</v>
      </c>
      <c r="B32" s="16" t="s">
        <v>212</v>
      </c>
      <c r="C32" s="16" t="s">
        <v>213</v>
      </c>
      <c r="D32" s="16">
        <v>5852244.625</v>
      </c>
      <c r="E32" s="16">
        <v>2704520.6875</v>
      </c>
      <c r="F32" s="16">
        <v>6026792</v>
      </c>
      <c r="G32" s="16">
        <v>17022799.5</v>
      </c>
      <c r="H32" s="16">
        <v>29390111</v>
      </c>
      <c r="I32" s="16">
        <v>12744949.25</v>
      </c>
      <c r="J32" s="16">
        <v>16383385.5</v>
      </c>
      <c r="K32" s="16">
        <v>7818899.75</v>
      </c>
      <c r="L32" s="16">
        <v>8911804.5</v>
      </c>
      <c r="M32" s="16">
        <v>1391</v>
      </c>
      <c r="N32" s="16">
        <v>155.1</v>
      </c>
      <c r="O32" s="16">
        <f t="shared" si="0"/>
        <v>24991544.970000003</v>
      </c>
      <c r="P32" s="16">
        <f t="shared" si="1"/>
        <v>65794568.213749997</v>
      </c>
      <c r="Q32" s="16">
        <f t="shared" si="2"/>
        <v>23363319</v>
      </c>
      <c r="R32" s="17">
        <f t="shared" si="3"/>
        <v>24991544.970000003</v>
      </c>
      <c r="S32" s="16">
        <f t="shared" si="4"/>
        <v>6290686.2468750002</v>
      </c>
      <c r="T32" s="16">
        <f t="shared" si="5"/>
        <v>35774155</v>
      </c>
      <c r="U32" s="16">
        <f t="shared" si="6"/>
        <v>10531140.875</v>
      </c>
      <c r="V32" s="17">
        <f t="shared" si="7"/>
        <v>10531140.875</v>
      </c>
      <c r="W32" s="16">
        <f t="shared" si="8"/>
        <v>24.574936755378459</v>
      </c>
      <c r="X32" s="16">
        <f t="shared" si="9"/>
        <v>23.32815840119688</v>
      </c>
      <c r="Y32" s="3">
        <f t="shared" si="10"/>
        <v>0.42138814897764998</v>
      </c>
      <c r="Z32" s="3">
        <f t="shared" si="11"/>
        <v>-1.2467783541815818</v>
      </c>
      <c r="AA32" s="3">
        <f t="shared" si="12"/>
        <v>5.5461561855921104E-2</v>
      </c>
      <c r="AB32" s="3">
        <f t="shared" si="13"/>
        <v>1.2560079043965078</v>
      </c>
      <c r="AC32" s="16" t="s">
        <v>214</v>
      </c>
      <c r="AD32" s="16" t="s">
        <v>215</v>
      </c>
      <c r="AE32" s="16" t="s">
        <v>51</v>
      </c>
      <c r="AF32" s="16" t="s">
        <v>44</v>
      </c>
      <c r="AG32" s="16" t="s">
        <v>216</v>
      </c>
      <c r="AH32" s="16">
        <v>1.5229999999999999</v>
      </c>
      <c r="AI32" s="16">
        <v>0.34399999999999997</v>
      </c>
      <c r="AJ32" s="16">
        <v>0.52400000000000002</v>
      </c>
      <c r="AK32" s="15" t="s">
        <v>45</v>
      </c>
    </row>
    <row r="33" spans="1:37" x14ac:dyDescent="0.5">
      <c r="A33" s="16" t="s">
        <v>217</v>
      </c>
      <c r="B33" s="16" t="s">
        <v>218</v>
      </c>
      <c r="C33" s="16" t="s">
        <v>219</v>
      </c>
      <c r="D33" s="16">
        <v>11024891.9375</v>
      </c>
      <c r="E33" s="16">
        <v>3703197.71875</v>
      </c>
      <c r="F33" s="16">
        <v>5326060.0625</v>
      </c>
      <c r="G33" s="16">
        <v>12741653.875</v>
      </c>
      <c r="H33" s="16">
        <v>13222105</v>
      </c>
      <c r="I33" s="16">
        <v>28235243.375</v>
      </c>
      <c r="J33" s="16">
        <v>13467015.5</v>
      </c>
      <c r="K33" s="16">
        <v>16328314.5</v>
      </c>
      <c r="L33" s="16">
        <v>9835916.75</v>
      </c>
      <c r="M33" s="16">
        <v>346</v>
      </c>
      <c r="N33" s="16">
        <v>38.700000000000003</v>
      </c>
      <c r="O33" s="16">
        <f t="shared" si="0"/>
        <v>85222161.922499999</v>
      </c>
      <c r="P33" s="16">
        <f t="shared" si="1"/>
        <v>10111727.811874999</v>
      </c>
      <c r="Q33" s="16">
        <f t="shared" si="2"/>
        <v>7896044.9375</v>
      </c>
      <c r="R33" s="17">
        <f t="shared" si="3"/>
        <v>10111727.811874999</v>
      </c>
      <c r="S33" s="16">
        <f t="shared" si="4"/>
        <v>15528893.6409375</v>
      </c>
      <c r="T33" s="16">
        <f t="shared" si="5"/>
        <v>55922222.925000004</v>
      </c>
      <c r="U33" s="16">
        <f t="shared" si="6"/>
        <v>2442123.5625</v>
      </c>
      <c r="V33" s="17">
        <f t="shared" si="7"/>
        <v>15528893.6409375</v>
      </c>
      <c r="W33" s="16">
        <f t="shared" si="8"/>
        <v>23.269526198806041</v>
      </c>
      <c r="X33" s="16">
        <f t="shared" si="9"/>
        <v>23.888451712507894</v>
      </c>
      <c r="Y33" s="3">
        <f t="shared" si="10"/>
        <v>1.5357309779146444</v>
      </c>
      <c r="Z33" s="3">
        <f t="shared" si="11"/>
        <v>0.61892551370185434</v>
      </c>
      <c r="AA33" s="3">
        <f t="shared" si="12"/>
        <v>0.79734755216856457</v>
      </c>
      <c r="AB33" s="3">
        <f t="shared" si="13"/>
        <v>9.835233470435123E-2</v>
      </c>
      <c r="AC33" s="16" t="s">
        <v>220</v>
      </c>
      <c r="AD33" s="16" t="s">
        <v>221</v>
      </c>
      <c r="AE33" s="16" t="s">
        <v>222</v>
      </c>
      <c r="AF33" s="16" t="s">
        <v>44</v>
      </c>
      <c r="AG33" s="16" t="s">
        <v>223</v>
      </c>
      <c r="AH33" s="16">
        <v>2.5289999999999999</v>
      </c>
      <c r="AI33" s="16">
        <v>0.40300000000000002</v>
      </c>
      <c r="AJ33" s="16">
        <v>1.0189999999999999</v>
      </c>
      <c r="AK33" s="15" t="s">
        <v>158</v>
      </c>
    </row>
    <row r="34" spans="1:37" x14ac:dyDescent="0.5">
      <c r="A34" s="16" t="s">
        <v>224</v>
      </c>
      <c r="B34" s="16" t="s">
        <v>225</v>
      </c>
      <c r="C34" s="16" t="s">
        <v>226</v>
      </c>
      <c r="D34" s="16">
        <v>723715392.9375</v>
      </c>
      <c r="E34" s="16">
        <v>540255849.125</v>
      </c>
      <c r="F34" s="16">
        <v>765195525.5625</v>
      </c>
      <c r="G34" s="16">
        <v>827709283.75</v>
      </c>
      <c r="H34" s="16">
        <v>927665512.8125</v>
      </c>
      <c r="I34" s="16">
        <v>1826000933</v>
      </c>
      <c r="J34" s="16">
        <v>1279271200.0625</v>
      </c>
      <c r="K34" s="16">
        <v>1583551936</v>
      </c>
      <c r="L34" s="16">
        <v>637654732.5</v>
      </c>
      <c r="M34" s="16">
        <v>339</v>
      </c>
      <c r="N34" s="16">
        <v>38.6</v>
      </c>
      <c r="O34" s="16">
        <f t="shared" si="0"/>
        <v>3946196115.6675</v>
      </c>
      <c r="P34" s="16">
        <f t="shared" si="1"/>
        <v>612524016.885625</v>
      </c>
      <c r="Q34" s="16">
        <f t="shared" si="2"/>
        <v>162469987.25</v>
      </c>
      <c r="R34" s="17">
        <f t="shared" si="3"/>
        <v>612524016.885625</v>
      </c>
      <c r="S34" s="16">
        <f t="shared" si="4"/>
        <v>1283254186.85625</v>
      </c>
      <c r="T34" s="16">
        <f t="shared" si="5"/>
        <v>-1581505833.9750001</v>
      </c>
      <c r="U34" s="16">
        <f t="shared" si="6"/>
        <v>555555807.125</v>
      </c>
      <c r="V34" s="17">
        <f t="shared" si="7"/>
        <v>555555807.125</v>
      </c>
      <c r="W34" s="16">
        <f t="shared" si="8"/>
        <v>29.190191171969197</v>
      </c>
      <c r="X34" s="16">
        <f t="shared" si="9"/>
        <v>29.049356600719548</v>
      </c>
      <c r="Y34" s="3">
        <f t="shared" si="10"/>
        <v>0.90699432480985875</v>
      </c>
      <c r="Z34" s="3">
        <f t="shared" si="11"/>
        <v>-0.14083457124964863</v>
      </c>
      <c r="AA34" s="3">
        <f t="shared" si="12"/>
        <v>0.25785795690989077</v>
      </c>
      <c r="AB34" s="3">
        <f t="shared" si="13"/>
        <v>0.58861946271085797</v>
      </c>
      <c r="AC34" s="16" t="s">
        <v>227</v>
      </c>
      <c r="AD34" s="16" t="s">
        <v>228</v>
      </c>
      <c r="AE34" s="16" t="s">
        <v>229</v>
      </c>
      <c r="AF34" s="16" t="s">
        <v>44</v>
      </c>
      <c r="AG34" s="16" t="s">
        <v>230</v>
      </c>
      <c r="AH34" s="16">
        <v>1.768</v>
      </c>
      <c r="AI34" s="16">
        <v>0.78</v>
      </c>
      <c r="AJ34" s="16">
        <v>1.379</v>
      </c>
      <c r="AK34" s="15" t="s">
        <v>82</v>
      </c>
    </row>
    <row r="35" spans="1:37" x14ac:dyDescent="0.5">
      <c r="A35" s="16" t="s">
        <v>231</v>
      </c>
      <c r="B35" s="16" t="s">
        <v>232</v>
      </c>
      <c r="C35" s="16" t="s">
        <v>233</v>
      </c>
      <c r="D35" s="16">
        <v>609222947.5</v>
      </c>
      <c r="E35" s="16">
        <v>451424816.5</v>
      </c>
      <c r="F35" s="16">
        <v>635006546.0625</v>
      </c>
      <c r="G35" s="16">
        <v>705607974.25</v>
      </c>
      <c r="H35" s="16">
        <v>769686118.9375</v>
      </c>
      <c r="I35" s="16">
        <v>1532463808</v>
      </c>
      <c r="J35" s="16">
        <v>1058855124.0625</v>
      </c>
      <c r="K35" s="16">
        <v>1319235882.5</v>
      </c>
      <c r="L35" s="16">
        <v>549043027</v>
      </c>
      <c r="M35" s="16">
        <v>339</v>
      </c>
      <c r="N35" s="16">
        <v>38.6</v>
      </c>
      <c r="O35" s="16">
        <f t="shared" si="0"/>
        <v>3338541014.4075003</v>
      </c>
      <c r="P35" s="16">
        <f t="shared" si="1"/>
        <v>567707807.5575</v>
      </c>
      <c r="Q35" s="16">
        <f t="shared" si="2"/>
        <v>134679572.875</v>
      </c>
      <c r="R35" s="17">
        <f t="shared" si="3"/>
        <v>567707807.5575</v>
      </c>
      <c r="S35" s="16">
        <f t="shared" si="4"/>
        <v>1067407611.1799999</v>
      </c>
      <c r="T35" s="16">
        <f t="shared" si="5"/>
        <v>-1065947636.375</v>
      </c>
      <c r="U35" s="16">
        <f t="shared" si="6"/>
        <v>449632176.5625</v>
      </c>
      <c r="V35" s="17">
        <f t="shared" si="7"/>
        <v>449632176.5625</v>
      </c>
      <c r="W35" s="16">
        <f t="shared" si="8"/>
        <v>29.080573341907797</v>
      </c>
      <c r="X35" s="16">
        <f t="shared" si="9"/>
        <v>28.744170040445383</v>
      </c>
      <c r="Y35" s="3">
        <f t="shared" si="10"/>
        <v>0.79201337479749079</v>
      </c>
      <c r="Z35" s="3">
        <f t="shared" si="11"/>
        <v>-0.33640330146241759</v>
      </c>
      <c r="AA35" s="3">
        <f t="shared" si="12"/>
        <v>0.26381833163926172</v>
      </c>
      <c r="AB35" s="3">
        <f t="shared" si="13"/>
        <v>0.57869503042282511</v>
      </c>
      <c r="AC35" s="16" t="s">
        <v>205</v>
      </c>
      <c r="AD35" s="16" t="s">
        <v>234</v>
      </c>
      <c r="AE35" s="16" t="s">
        <v>229</v>
      </c>
      <c r="AF35" s="16" t="s">
        <v>44</v>
      </c>
      <c r="AG35" s="16" t="s">
        <v>44</v>
      </c>
      <c r="AH35" s="16">
        <v>1.738</v>
      </c>
      <c r="AI35" s="16">
        <v>0.79200000000000004</v>
      </c>
      <c r="AJ35" s="16">
        <v>1.3759999999999999</v>
      </c>
      <c r="AK35" s="15" t="s">
        <v>82</v>
      </c>
    </row>
    <row r="36" spans="1:37" x14ac:dyDescent="0.5">
      <c r="A36" s="16" t="s">
        <v>235</v>
      </c>
      <c r="B36" s="16" t="s">
        <v>236</v>
      </c>
      <c r="C36" s="16" t="s">
        <v>237</v>
      </c>
      <c r="D36" s="16">
        <v>3867908.5</v>
      </c>
      <c r="E36" s="16">
        <v>1253307.375</v>
      </c>
      <c r="F36" s="16"/>
      <c r="G36" s="16">
        <v>24005632</v>
      </c>
      <c r="H36" s="16">
        <v>20593814</v>
      </c>
      <c r="I36" s="16">
        <v>15665635</v>
      </c>
      <c r="J36" s="16">
        <v>28336652</v>
      </c>
      <c r="K36" s="16">
        <v>8409752</v>
      </c>
      <c r="L36" s="16">
        <v>16736664</v>
      </c>
      <c r="M36" s="16">
        <v>297</v>
      </c>
      <c r="N36" s="16">
        <v>34.1</v>
      </c>
      <c r="O36" s="16">
        <f t="shared" si="0"/>
        <v>58276162.200000003</v>
      </c>
      <c r="P36" s="16">
        <f t="shared" si="1"/>
        <v>118611191.41499999</v>
      </c>
      <c r="Q36" s="16">
        <f t="shared" si="2"/>
        <v>20593814</v>
      </c>
      <c r="R36" s="17">
        <f t="shared" si="3"/>
        <v>58276162.200000003</v>
      </c>
      <c r="S36" s="16">
        <f t="shared" si="4"/>
        <v>8802426.8887499999</v>
      </c>
      <c r="T36" s="16">
        <f t="shared" si="5"/>
        <v>207534633.59999999</v>
      </c>
      <c r="U36" s="16">
        <f t="shared" si="6"/>
        <v>24468743.5</v>
      </c>
      <c r="V36" s="17">
        <f t="shared" si="7"/>
        <v>24468743.5</v>
      </c>
      <c r="W36" s="16">
        <f t="shared" si="8"/>
        <v>25.796402535482574</v>
      </c>
      <c r="X36" s="16">
        <f t="shared" si="9"/>
        <v>24.544436683370506</v>
      </c>
      <c r="Y36" s="3">
        <f t="shared" si="10"/>
        <v>0.41987568460711022</v>
      </c>
      <c r="Z36" s="3">
        <f t="shared" si="11"/>
        <v>-1.2519658521120718</v>
      </c>
      <c r="AA36" s="3">
        <f t="shared" si="12"/>
        <v>0.75436853604385146</v>
      </c>
      <c r="AB36" s="3">
        <f t="shared" si="13"/>
        <v>0.12241643388088055</v>
      </c>
      <c r="AC36" s="16" t="s">
        <v>238</v>
      </c>
      <c r="AD36" s="16" t="s">
        <v>239</v>
      </c>
      <c r="AE36" s="16" t="s">
        <v>240</v>
      </c>
      <c r="AF36" s="16" t="s">
        <v>52</v>
      </c>
      <c r="AG36" s="16" t="s">
        <v>241</v>
      </c>
      <c r="AH36" s="16">
        <v>7.6020000000000003</v>
      </c>
      <c r="AI36" s="16">
        <v>0.107</v>
      </c>
      <c r="AJ36" s="16">
        <v>0.81299999999999994</v>
      </c>
      <c r="AK36" s="15" t="s">
        <v>242</v>
      </c>
    </row>
    <row r="37" spans="1:37" x14ac:dyDescent="0.5">
      <c r="A37" s="16" t="s">
        <v>243</v>
      </c>
      <c r="B37" s="16" t="s">
        <v>244</v>
      </c>
      <c r="C37" s="16" t="s">
        <v>245</v>
      </c>
      <c r="D37" s="16">
        <v>9969209.375</v>
      </c>
      <c r="E37" s="16">
        <v>3077691.5</v>
      </c>
      <c r="F37" s="16">
        <v>6524876.09375</v>
      </c>
      <c r="G37" s="16">
        <v>30180972</v>
      </c>
      <c r="H37" s="16">
        <v>35724780.75</v>
      </c>
      <c r="I37" s="16">
        <v>36760048.125</v>
      </c>
      <c r="J37" s="16">
        <v>57006938.5</v>
      </c>
      <c r="K37" s="16">
        <v>33855142.5</v>
      </c>
      <c r="L37" s="16">
        <v>13025936.375</v>
      </c>
      <c r="M37" s="16">
        <v>760</v>
      </c>
      <c r="N37" s="16">
        <v>84.8</v>
      </c>
      <c r="O37" s="16">
        <f t="shared" si="0"/>
        <v>112474839.95625001</v>
      </c>
      <c r="P37" s="16">
        <f t="shared" si="1"/>
        <v>119047281.86125</v>
      </c>
      <c r="Q37" s="16">
        <f t="shared" si="2"/>
        <v>29199904.65625</v>
      </c>
      <c r="R37" s="17">
        <f t="shared" si="3"/>
        <v>112474839.95625001</v>
      </c>
      <c r="S37" s="16">
        <f t="shared" si="4"/>
        <v>37856264.729999997</v>
      </c>
      <c r="T37" s="16">
        <f t="shared" si="5"/>
        <v>80613147.487499997</v>
      </c>
      <c r="U37" s="16">
        <f t="shared" si="6"/>
        <v>47037729.125</v>
      </c>
      <c r="V37" s="17">
        <f t="shared" si="7"/>
        <v>47037729.125</v>
      </c>
      <c r="W37" s="16">
        <f t="shared" si="8"/>
        <v>26.745027073164213</v>
      </c>
      <c r="X37" s="16">
        <f t="shared" si="9"/>
        <v>25.487315076018831</v>
      </c>
      <c r="Y37" s="3">
        <f t="shared" si="10"/>
        <v>0.41820667754047514</v>
      </c>
      <c r="Z37" s="3">
        <f t="shared" si="11"/>
        <v>-1.2577119971453847</v>
      </c>
      <c r="AA37" s="3">
        <f t="shared" si="12"/>
        <v>0.35936907257269368</v>
      </c>
      <c r="AB37" s="3">
        <f t="shared" si="13"/>
        <v>0.44445930115293975</v>
      </c>
      <c r="AC37" s="16" t="s">
        <v>246</v>
      </c>
      <c r="AD37" s="16" t="s">
        <v>247</v>
      </c>
      <c r="AE37" s="16" t="s">
        <v>60</v>
      </c>
      <c r="AF37" s="16" t="s">
        <v>52</v>
      </c>
      <c r="AG37" s="16" t="s">
        <v>248</v>
      </c>
      <c r="AH37" s="16">
        <v>5.1890000000000001</v>
      </c>
      <c r="AI37" s="16">
        <v>0.183</v>
      </c>
      <c r="AJ37" s="16">
        <v>0.94799999999999995</v>
      </c>
      <c r="AK37" s="15" t="s">
        <v>82</v>
      </c>
    </row>
    <row r="38" spans="1:37" x14ac:dyDescent="0.5">
      <c r="A38" s="16" t="s">
        <v>249</v>
      </c>
      <c r="B38" s="16" t="s">
        <v>250</v>
      </c>
      <c r="C38" s="16" t="s">
        <v>251</v>
      </c>
      <c r="D38" s="16">
        <v>2745783.75</v>
      </c>
      <c r="E38" s="16">
        <v>1772986.125</v>
      </c>
      <c r="F38" s="16">
        <v>1591600.625</v>
      </c>
      <c r="G38" s="16">
        <v>3282913</v>
      </c>
      <c r="H38" s="16">
        <v>4425281.5</v>
      </c>
      <c r="I38" s="16">
        <v>6754799</v>
      </c>
      <c r="J38" s="16">
        <v>6555541.5</v>
      </c>
      <c r="K38" s="16">
        <v>3883161</v>
      </c>
      <c r="L38" s="16">
        <v>3954022.75</v>
      </c>
      <c r="M38" s="16">
        <v>181</v>
      </c>
      <c r="N38" s="16">
        <v>20.7</v>
      </c>
      <c r="O38" s="16">
        <f t="shared" si="0"/>
        <v>19207097.955000002</v>
      </c>
      <c r="P38" s="16">
        <f t="shared" si="1"/>
        <v>3163691.2824999997</v>
      </c>
      <c r="Q38" s="16">
        <f t="shared" si="2"/>
        <v>2833680.875</v>
      </c>
      <c r="R38" s="17">
        <f t="shared" si="3"/>
        <v>3163691.2824999997</v>
      </c>
      <c r="S38" s="16">
        <f t="shared" si="4"/>
        <v>2595515.0962499999</v>
      </c>
      <c r="T38" s="16">
        <f t="shared" si="5"/>
        <v>29294034.350000001</v>
      </c>
      <c r="U38" s="16">
        <f t="shared" si="6"/>
        <v>3809757.75</v>
      </c>
      <c r="V38" s="17">
        <f t="shared" si="7"/>
        <v>3809757.75</v>
      </c>
      <c r="W38" s="16">
        <f t="shared" si="8"/>
        <v>21.593177395766915</v>
      </c>
      <c r="X38" s="16">
        <f t="shared" si="9"/>
        <v>21.861267833713384</v>
      </c>
      <c r="Y38" s="3">
        <f t="shared" si="10"/>
        <v>1.2042128671257293</v>
      </c>
      <c r="Z38" s="3">
        <f t="shared" si="11"/>
        <v>0.26809043794646831</v>
      </c>
      <c r="AA38" s="3">
        <f t="shared" si="12"/>
        <v>0.80440890309325797</v>
      </c>
      <c r="AB38" s="3">
        <f t="shared" si="13"/>
        <v>9.4523131333778501E-2</v>
      </c>
      <c r="AC38" s="16" t="s">
        <v>252</v>
      </c>
      <c r="AD38" s="16" t="s">
        <v>253</v>
      </c>
      <c r="AE38" s="16" t="s">
        <v>51</v>
      </c>
      <c r="AF38" s="16" t="s">
        <v>44</v>
      </c>
      <c r="AG38" s="16" t="s">
        <v>254</v>
      </c>
      <c r="AH38" s="16">
        <v>2.23</v>
      </c>
      <c r="AI38" s="16">
        <v>0.40100000000000002</v>
      </c>
      <c r="AJ38" s="16">
        <v>0.89400000000000002</v>
      </c>
      <c r="AK38" s="15" t="s">
        <v>82</v>
      </c>
    </row>
    <row r="39" spans="1:37" x14ac:dyDescent="0.5">
      <c r="A39" s="16" t="s">
        <v>255</v>
      </c>
      <c r="B39" s="16" t="s">
        <v>256</v>
      </c>
      <c r="C39" s="16" t="s">
        <v>257</v>
      </c>
      <c r="D39" s="16">
        <v>2745783.75</v>
      </c>
      <c r="E39" s="16">
        <v>1772986.125</v>
      </c>
      <c r="F39" s="16">
        <v>1591600.625</v>
      </c>
      <c r="G39" s="16">
        <v>3282913</v>
      </c>
      <c r="H39" s="16">
        <v>4425281.5</v>
      </c>
      <c r="I39" s="16">
        <v>6754799</v>
      </c>
      <c r="J39" s="16">
        <v>6555541.5</v>
      </c>
      <c r="K39" s="16">
        <v>3883161</v>
      </c>
      <c r="L39" s="16">
        <v>3954022.75</v>
      </c>
      <c r="M39" s="16">
        <v>181</v>
      </c>
      <c r="N39" s="16">
        <v>20.6</v>
      </c>
      <c r="O39" s="16">
        <f t="shared" si="0"/>
        <v>19207097.955000002</v>
      </c>
      <c r="P39" s="16">
        <f t="shared" si="1"/>
        <v>3163691.2824999997</v>
      </c>
      <c r="Q39" s="16">
        <f t="shared" si="2"/>
        <v>2833680.875</v>
      </c>
      <c r="R39" s="17">
        <f t="shared" si="3"/>
        <v>3163691.2824999997</v>
      </c>
      <c r="S39" s="16">
        <f t="shared" si="4"/>
        <v>2595515.0962499999</v>
      </c>
      <c r="T39" s="16">
        <f t="shared" si="5"/>
        <v>29294034.350000001</v>
      </c>
      <c r="U39" s="16">
        <f t="shared" si="6"/>
        <v>3809757.75</v>
      </c>
      <c r="V39" s="17">
        <f t="shared" si="7"/>
        <v>3809757.75</v>
      </c>
      <c r="W39" s="16">
        <f t="shared" si="8"/>
        <v>21.593177395766915</v>
      </c>
      <c r="X39" s="16">
        <f t="shared" si="9"/>
        <v>21.861267833713384</v>
      </c>
      <c r="Y39" s="3">
        <f t="shared" si="10"/>
        <v>1.2042128671257293</v>
      </c>
      <c r="Z39" s="3">
        <f t="shared" si="11"/>
        <v>0.26809043794646831</v>
      </c>
      <c r="AA39" s="3">
        <f t="shared" si="12"/>
        <v>0.80440890309325797</v>
      </c>
      <c r="AB39" s="3">
        <f t="shared" si="13"/>
        <v>9.4523131333778501E-2</v>
      </c>
      <c r="AC39" s="16" t="s">
        <v>258</v>
      </c>
      <c r="AD39" s="16" t="s">
        <v>259</v>
      </c>
      <c r="AE39" s="16" t="s">
        <v>51</v>
      </c>
      <c r="AF39" s="16" t="s">
        <v>44</v>
      </c>
      <c r="AG39" s="16" t="s">
        <v>260</v>
      </c>
      <c r="AH39" s="16">
        <v>2.23</v>
      </c>
      <c r="AI39" s="16">
        <v>0.40100000000000002</v>
      </c>
      <c r="AJ39" s="16">
        <v>0.89400000000000002</v>
      </c>
      <c r="AK39" s="15" t="s">
        <v>82</v>
      </c>
    </row>
    <row r="40" spans="1:37" x14ac:dyDescent="0.5">
      <c r="A40" s="16" t="s">
        <v>261</v>
      </c>
      <c r="B40" s="16" t="s">
        <v>262</v>
      </c>
      <c r="C40" s="16" t="s">
        <v>263</v>
      </c>
      <c r="D40" s="16">
        <v>339130498.5625</v>
      </c>
      <c r="E40" s="16">
        <v>200712738.5</v>
      </c>
      <c r="F40" s="16">
        <v>348769625</v>
      </c>
      <c r="G40" s="16">
        <v>626437599.625</v>
      </c>
      <c r="H40" s="16">
        <v>560668994.84375</v>
      </c>
      <c r="I40" s="16">
        <v>1067564584.5</v>
      </c>
      <c r="J40" s="16">
        <v>1038353317.5</v>
      </c>
      <c r="K40" s="16">
        <v>737825119.75</v>
      </c>
      <c r="L40" s="16">
        <v>535387989.6875</v>
      </c>
      <c r="M40" s="16">
        <v>641</v>
      </c>
      <c r="N40" s="16">
        <v>70</v>
      </c>
      <c r="O40" s="16">
        <f t="shared" si="0"/>
        <v>2673917249.3400002</v>
      </c>
      <c r="P40" s="16">
        <f t="shared" si="1"/>
        <v>1692238825.2581248</v>
      </c>
      <c r="Q40" s="16">
        <f t="shared" si="2"/>
        <v>211899369.84375</v>
      </c>
      <c r="R40" s="17">
        <f t="shared" si="3"/>
        <v>1692238825.2581248</v>
      </c>
      <c r="S40" s="16">
        <f t="shared" si="4"/>
        <v>660648228.9375</v>
      </c>
      <c r="T40" s="16">
        <f t="shared" si="5"/>
        <v>2314067722.125</v>
      </c>
      <c r="U40" s="16">
        <f t="shared" si="6"/>
        <v>699222818.9375</v>
      </c>
      <c r="V40" s="17">
        <f t="shared" si="7"/>
        <v>699222818.9375</v>
      </c>
      <c r="W40" s="16">
        <f t="shared" si="8"/>
        <v>30.656286044016891</v>
      </c>
      <c r="X40" s="16">
        <f t="shared" si="9"/>
        <v>29.381177026647343</v>
      </c>
      <c r="Y40" s="3">
        <f t="shared" si="10"/>
        <v>0.41319393486368239</v>
      </c>
      <c r="Z40" s="3">
        <f t="shared" si="11"/>
        <v>-1.2751090173695487</v>
      </c>
      <c r="AA40" s="3">
        <f t="shared" si="12"/>
        <v>0.75864224969160787</v>
      </c>
      <c r="AB40" s="3">
        <f t="shared" si="13"/>
        <v>0.11996297458210194</v>
      </c>
      <c r="AC40" s="16" t="s">
        <v>264</v>
      </c>
      <c r="AD40" s="16" t="s">
        <v>265</v>
      </c>
      <c r="AE40" s="16" t="s">
        <v>145</v>
      </c>
      <c r="AF40" s="16" t="s">
        <v>52</v>
      </c>
      <c r="AG40" s="16" t="s">
        <v>266</v>
      </c>
      <c r="AH40" s="16">
        <v>2.1760000000000002</v>
      </c>
      <c r="AI40" s="16">
        <v>0.54100000000000004</v>
      </c>
      <c r="AJ40" s="16">
        <v>1.1779999999999999</v>
      </c>
      <c r="AK40" s="15" t="s">
        <v>158</v>
      </c>
    </row>
    <row r="41" spans="1:37" x14ac:dyDescent="0.5">
      <c r="A41" s="16" t="s">
        <v>267</v>
      </c>
      <c r="B41" s="16" t="s">
        <v>268</v>
      </c>
      <c r="C41" s="16" t="s">
        <v>269</v>
      </c>
      <c r="D41" s="16">
        <v>40799612.75</v>
      </c>
      <c r="E41" s="16">
        <v>29563647.6875</v>
      </c>
      <c r="F41" s="16">
        <v>18365979.75</v>
      </c>
      <c r="G41" s="16">
        <v>220194537</v>
      </c>
      <c r="H41" s="16">
        <v>195405107.5</v>
      </c>
      <c r="I41" s="16">
        <v>146648525.5</v>
      </c>
      <c r="J41" s="16">
        <v>235274990.6875</v>
      </c>
      <c r="K41" s="16">
        <v>98867687</v>
      </c>
      <c r="L41" s="16">
        <v>84134507.125</v>
      </c>
      <c r="M41" s="16">
        <v>406</v>
      </c>
      <c r="N41" s="16">
        <v>46.1</v>
      </c>
      <c r="O41" s="16">
        <f t="shared" si="0"/>
        <v>477211070.19</v>
      </c>
      <c r="P41" s="16">
        <f t="shared" si="1"/>
        <v>1056636103.8325</v>
      </c>
      <c r="Q41" s="16">
        <f t="shared" si="2"/>
        <v>177039127.75</v>
      </c>
      <c r="R41" s="17">
        <f t="shared" si="3"/>
        <v>477211070.19</v>
      </c>
      <c r="S41" s="16">
        <f t="shared" si="4"/>
        <v>85243968.354375005</v>
      </c>
      <c r="T41" s="16">
        <f t="shared" si="5"/>
        <v>815529739.45000005</v>
      </c>
      <c r="U41" s="16">
        <f t="shared" si="6"/>
        <v>194475377.9375</v>
      </c>
      <c r="V41" s="17">
        <f t="shared" si="7"/>
        <v>194475377.9375</v>
      </c>
      <c r="W41" s="16">
        <f t="shared" si="8"/>
        <v>28.830052269699031</v>
      </c>
      <c r="X41" s="16">
        <f t="shared" si="9"/>
        <v>27.535012269703394</v>
      </c>
      <c r="Y41" s="3">
        <f t="shared" si="10"/>
        <v>0.40752486705740143</v>
      </c>
      <c r="Z41" s="3">
        <f t="shared" si="11"/>
        <v>-1.2950399999956395</v>
      </c>
      <c r="AA41" s="3">
        <f t="shared" si="12"/>
        <v>0.22817293877738243</v>
      </c>
      <c r="AB41" s="3">
        <f t="shared" si="13"/>
        <v>0.64173586402188898</v>
      </c>
      <c r="AC41" s="16" t="s">
        <v>92</v>
      </c>
      <c r="AD41" s="16" t="s">
        <v>113</v>
      </c>
      <c r="AE41" s="16" t="s">
        <v>60</v>
      </c>
      <c r="AF41" s="16" t="s">
        <v>44</v>
      </c>
      <c r="AG41" s="16" t="s">
        <v>114</v>
      </c>
      <c r="AH41" s="16">
        <v>3.3439999999999999</v>
      </c>
      <c r="AI41" s="16">
        <v>0.151</v>
      </c>
      <c r="AJ41" s="16">
        <v>0.50600000000000001</v>
      </c>
      <c r="AK41" s="15" t="s">
        <v>62</v>
      </c>
    </row>
    <row r="42" spans="1:37" x14ac:dyDescent="0.5">
      <c r="A42" s="16" t="s">
        <v>270</v>
      </c>
      <c r="B42" s="16" t="s">
        <v>271</v>
      </c>
      <c r="C42" s="16" t="s">
        <v>272</v>
      </c>
      <c r="D42" s="16">
        <v>10334397</v>
      </c>
      <c r="E42" s="16">
        <v>1519812.5625</v>
      </c>
      <c r="F42" s="16">
        <v>7056949</v>
      </c>
      <c r="G42" s="16">
        <v>31309245.5</v>
      </c>
      <c r="H42" s="16">
        <v>40103363</v>
      </c>
      <c r="I42" s="16">
        <v>24762872</v>
      </c>
      <c r="J42" s="16">
        <v>37132853.375</v>
      </c>
      <c r="K42" s="16">
        <v>15940570.125</v>
      </c>
      <c r="L42" s="16">
        <v>18760514.625</v>
      </c>
      <c r="M42" s="16">
        <v>323</v>
      </c>
      <c r="N42" s="16">
        <v>36.799999999999997</v>
      </c>
      <c r="O42" s="16">
        <f t="shared" si="0"/>
        <v>65866033.560000002</v>
      </c>
      <c r="P42" s="16">
        <f t="shared" si="1"/>
        <v>123541857.66499999</v>
      </c>
      <c r="Q42" s="16">
        <f t="shared" si="2"/>
        <v>33046414</v>
      </c>
      <c r="R42" s="17">
        <f t="shared" si="3"/>
        <v>65866033.560000002</v>
      </c>
      <c r="S42" s="16">
        <f t="shared" si="4"/>
        <v>17737531.801874999</v>
      </c>
      <c r="T42" s="16">
        <f t="shared" si="5"/>
        <v>145124213.75</v>
      </c>
      <c r="U42" s="16">
        <f t="shared" si="6"/>
        <v>26798456.375</v>
      </c>
      <c r="V42" s="17">
        <f t="shared" si="7"/>
        <v>26798456.375</v>
      </c>
      <c r="W42" s="16">
        <f t="shared" si="8"/>
        <v>25.973031338130728</v>
      </c>
      <c r="X42" s="16">
        <f t="shared" si="9"/>
        <v>24.675646566227805</v>
      </c>
      <c r="Y42" s="3">
        <f t="shared" si="10"/>
        <v>0.40686306623562224</v>
      </c>
      <c r="Z42" s="3">
        <f t="shared" si="11"/>
        <v>-1.2973847719029228</v>
      </c>
      <c r="AA42" s="3">
        <f t="shared" si="12"/>
        <v>0.64353315834114611</v>
      </c>
      <c r="AB42" s="3">
        <f t="shared" si="13"/>
        <v>0.19142907096070305</v>
      </c>
      <c r="AC42" s="16" t="s">
        <v>273</v>
      </c>
      <c r="AD42" s="16" t="s">
        <v>72</v>
      </c>
      <c r="AE42" s="16" t="s">
        <v>51</v>
      </c>
      <c r="AF42" s="16" t="s">
        <v>44</v>
      </c>
      <c r="AG42" s="16" t="s">
        <v>274</v>
      </c>
      <c r="AH42" s="16">
        <v>2.6579999999999999</v>
      </c>
      <c r="AI42" s="16">
        <v>0.22500000000000001</v>
      </c>
      <c r="AJ42" s="16">
        <v>0.59899999999999998</v>
      </c>
      <c r="AK42" s="15" t="s">
        <v>62</v>
      </c>
    </row>
    <row r="43" spans="1:37" x14ac:dyDescent="0.5">
      <c r="A43" s="16" t="s">
        <v>275</v>
      </c>
      <c r="B43" s="16" t="s">
        <v>276</v>
      </c>
      <c r="C43" s="16" t="s">
        <v>277</v>
      </c>
      <c r="D43" s="16">
        <v>4291797.375</v>
      </c>
      <c r="E43" s="16">
        <v>1093057.875</v>
      </c>
      <c r="F43" s="16">
        <v>1611298.75</v>
      </c>
      <c r="G43" s="16">
        <v>8923793</v>
      </c>
      <c r="H43" s="16">
        <v>4950725</v>
      </c>
      <c r="I43" s="16">
        <v>15173515.5</v>
      </c>
      <c r="J43" s="16">
        <v>10904332.5</v>
      </c>
      <c r="K43" s="16">
        <v>10107441</v>
      </c>
      <c r="L43" s="16">
        <v>5841295.875</v>
      </c>
      <c r="M43" s="16">
        <v>876</v>
      </c>
      <c r="N43" s="16">
        <v>97.1</v>
      </c>
      <c r="O43" s="16">
        <f t="shared" si="0"/>
        <v>50451446.310000002</v>
      </c>
      <c r="P43" s="16">
        <f t="shared" si="1"/>
        <v>27282454.231249999</v>
      </c>
      <c r="Q43" s="16">
        <f t="shared" si="2"/>
        <v>3339426.25</v>
      </c>
      <c r="R43" s="17">
        <f t="shared" si="3"/>
        <v>27282454.231249999</v>
      </c>
      <c r="S43" s="16">
        <f t="shared" si="4"/>
        <v>11087691.24375</v>
      </c>
      <c r="T43" s="16">
        <f t="shared" si="5"/>
        <v>52451964.350000001</v>
      </c>
      <c r="U43" s="16">
        <f t="shared" si="6"/>
        <v>6612535.125</v>
      </c>
      <c r="V43" s="17">
        <f t="shared" si="7"/>
        <v>11087691.24375</v>
      </c>
      <c r="W43" s="16">
        <f t="shared" si="8"/>
        <v>24.701470094057282</v>
      </c>
      <c r="X43" s="16">
        <f t="shared" si="9"/>
        <v>23.402455652979612</v>
      </c>
      <c r="Y43" s="3">
        <f t="shared" si="10"/>
        <v>0.40640373295485582</v>
      </c>
      <c r="Z43" s="3">
        <f t="shared" si="11"/>
        <v>-1.2990144410776665</v>
      </c>
      <c r="AA43" s="3">
        <f t="shared" si="12"/>
        <v>0.86537791056284552</v>
      </c>
      <c r="AB43" s="3">
        <f t="shared" si="13"/>
        <v>6.2794194696691272E-2</v>
      </c>
      <c r="AC43" s="16" t="s">
        <v>278</v>
      </c>
      <c r="AD43" s="16" t="s">
        <v>279</v>
      </c>
      <c r="AE43" s="16" t="s">
        <v>51</v>
      </c>
      <c r="AF43" s="16" t="s">
        <v>44</v>
      </c>
      <c r="AG43" s="16" t="s">
        <v>280</v>
      </c>
      <c r="AH43" s="16">
        <v>6.2729999999999997</v>
      </c>
      <c r="AI43" s="16">
        <v>0.18099999999999999</v>
      </c>
      <c r="AJ43" s="16">
        <v>1.133</v>
      </c>
      <c r="AK43" s="15" t="s">
        <v>281</v>
      </c>
    </row>
    <row r="44" spans="1:37" x14ac:dyDescent="0.5">
      <c r="A44" s="16" t="s">
        <v>282</v>
      </c>
      <c r="B44" s="16" t="s">
        <v>283</v>
      </c>
      <c r="C44" s="16" t="s">
        <v>284</v>
      </c>
      <c r="D44" s="16">
        <v>142073981.125</v>
      </c>
      <c r="E44" s="16">
        <v>72327650.75</v>
      </c>
      <c r="F44" s="16">
        <v>131467960.75</v>
      </c>
      <c r="G44" s="16">
        <v>247366675</v>
      </c>
      <c r="H44" s="16">
        <v>176297740.1875</v>
      </c>
      <c r="I44" s="16">
        <v>446115941.5</v>
      </c>
      <c r="J44" s="16">
        <v>392538460.25</v>
      </c>
      <c r="K44" s="16">
        <v>272714699</v>
      </c>
      <c r="L44" s="16">
        <v>283021291</v>
      </c>
      <c r="M44" s="16">
        <v>643</v>
      </c>
      <c r="N44" s="16">
        <v>71</v>
      </c>
      <c r="O44" s="16">
        <f t="shared" si="0"/>
        <v>1170490488.3900001</v>
      </c>
      <c r="P44" s="16">
        <f t="shared" si="1"/>
        <v>620173966.92374992</v>
      </c>
      <c r="Q44" s="16">
        <f t="shared" si="2"/>
        <v>44829779.4375</v>
      </c>
      <c r="R44" s="17">
        <f t="shared" si="3"/>
        <v>620173966.92374992</v>
      </c>
      <c r="S44" s="16">
        <f t="shared" si="4"/>
        <v>246476069.3475</v>
      </c>
      <c r="T44" s="16">
        <f t="shared" si="5"/>
        <v>1879261295.1000001</v>
      </c>
      <c r="U44" s="16">
        <f t="shared" si="6"/>
        <v>250464479.125</v>
      </c>
      <c r="V44" s="17">
        <f t="shared" si="7"/>
        <v>250464479.125</v>
      </c>
      <c r="W44" s="16">
        <f t="shared" si="8"/>
        <v>29.208097726232481</v>
      </c>
      <c r="X44" s="16">
        <f t="shared" si="9"/>
        <v>27.900030774000911</v>
      </c>
      <c r="Y44" s="3">
        <f t="shared" si="10"/>
        <v>0.40386164605937819</v>
      </c>
      <c r="Z44" s="3">
        <f t="shared" si="11"/>
        <v>-1.3080669522315698</v>
      </c>
      <c r="AA44" s="3">
        <f t="shared" si="12"/>
        <v>0.80182246971320337</v>
      </c>
      <c r="AB44" s="3">
        <f t="shared" si="13"/>
        <v>9.592177754955232E-2</v>
      </c>
      <c r="AC44" s="16" t="s">
        <v>86</v>
      </c>
      <c r="AD44" s="16" t="s">
        <v>165</v>
      </c>
      <c r="AE44" s="16" t="s">
        <v>51</v>
      </c>
      <c r="AF44" s="16" t="s">
        <v>44</v>
      </c>
      <c r="AG44" s="16" t="s">
        <v>285</v>
      </c>
      <c r="AH44" s="16">
        <v>2.153</v>
      </c>
      <c r="AI44" s="16">
        <v>0.53100000000000003</v>
      </c>
      <c r="AJ44" s="16">
        <v>1.1439999999999999</v>
      </c>
      <c r="AK44" s="15" t="s">
        <v>62</v>
      </c>
    </row>
    <row r="45" spans="1:37" x14ac:dyDescent="0.5">
      <c r="A45" s="16" t="s">
        <v>286</v>
      </c>
      <c r="B45" s="16" t="s">
        <v>287</v>
      </c>
      <c r="C45" s="16" t="s">
        <v>288</v>
      </c>
      <c r="D45" s="16">
        <v>60580990.5</v>
      </c>
      <c r="E45" s="16">
        <v>36864433.5</v>
      </c>
      <c r="F45" s="16">
        <v>46167743.875</v>
      </c>
      <c r="G45" s="16">
        <v>127222555.25</v>
      </c>
      <c r="H45" s="16">
        <v>127692880.25</v>
      </c>
      <c r="I45" s="16">
        <v>163049012.0625</v>
      </c>
      <c r="J45" s="16">
        <v>218833226.25</v>
      </c>
      <c r="K45" s="16">
        <v>118233786</v>
      </c>
      <c r="L45" s="16">
        <v>106681235.125</v>
      </c>
      <c r="M45" s="16">
        <v>317</v>
      </c>
      <c r="N45" s="16">
        <v>34.299999999999997</v>
      </c>
      <c r="O45" s="16">
        <f t="shared" si="0"/>
        <v>434798317.65750003</v>
      </c>
      <c r="P45" s="16">
        <f t="shared" si="1"/>
        <v>392518816.3775</v>
      </c>
      <c r="Q45" s="16">
        <f t="shared" si="2"/>
        <v>81525136.375</v>
      </c>
      <c r="R45" s="17">
        <f t="shared" si="3"/>
        <v>392518816.3775</v>
      </c>
      <c r="S45" s="16">
        <f t="shared" si="4"/>
        <v>100084303.575</v>
      </c>
      <c r="T45" s="16">
        <f t="shared" si="5"/>
        <v>750367291.5</v>
      </c>
      <c r="U45" s="16">
        <f t="shared" si="6"/>
        <v>158252235.75</v>
      </c>
      <c r="V45" s="17">
        <f t="shared" si="7"/>
        <v>158252235.75</v>
      </c>
      <c r="W45" s="16">
        <f t="shared" si="8"/>
        <v>28.548186573979173</v>
      </c>
      <c r="X45" s="16">
        <f t="shared" si="9"/>
        <v>27.237650640949376</v>
      </c>
      <c r="Y45" s="3">
        <f t="shared" si="10"/>
        <v>0.40317108160695897</v>
      </c>
      <c r="Z45" s="3">
        <f t="shared" si="11"/>
        <v>-1.3105359330297974</v>
      </c>
      <c r="AA45" s="3">
        <f t="shared" si="12"/>
        <v>0.8837504423736029</v>
      </c>
      <c r="AB45" s="3">
        <f t="shared" si="13"/>
        <v>5.3670355802833046E-2</v>
      </c>
      <c r="AC45" s="16" t="s">
        <v>169</v>
      </c>
      <c r="AD45" s="16" t="s">
        <v>137</v>
      </c>
      <c r="AE45" s="16" t="s">
        <v>60</v>
      </c>
      <c r="AF45" s="16" t="s">
        <v>44</v>
      </c>
      <c r="AG45" s="16" t="s">
        <v>289</v>
      </c>
      <c r="AH45" s="16">
        <v>2.5609999999999999</v>
      </c>
      <c r="AI45" s="16">
        <v>0.36199999999999999</v>
      </c>
      <c r="AJ45" s="16">
        <v>0.92600000000000005</v>
      </c>
      <c r="AK45" s="15" t="s">
        <v>290</v>
      </c>
    </row>
    <row r="46" spans="1:37" x14ac:dyDescent="0.5">
      <c r="A46" s="16" t="s">
        <v>291</v>
      </c>
      <c r="B46" s="16" t="s">
        <v>292</v>
      </c>
      <c r="C46" s="16" t="s">
        <v>293</v>
      </c>
      <c r="D46" s="16">
        <v>4117098.75</v>
      </c>
      <c r="E46" s="16">
        <v>2473232.75</v>
      </c>
      <c r="F46" s="16">
        <v>5486737.375</v>
      </c>
      <c r="G46" s="16">
        <v>14698317</v>
      </c>
      <c r="H46" s="16">
        <v>21812512</v>
      </c>
      <c r="I46" s="16">
        <v>31250498.5</v>
      </c>
      <c r="J46" s="16">
        <v>24443853</v>
      </c>
      <c r="K46" s="16">
        <v>22763827.5</v>
      </c>
      <c r="L46" s="16">
        <v>12527550</v>
      </c>
      <c r="M46" s="16">
        <v>201</v>
      </c>
      <c r="N46" s="16">
        <v>22.2</v>
      </c>
      <c r="O46" s="16">
        <f t="shared" si="0"/>
        <v>95841191.385000005</v>
      </c>
      <c r="P46" s="16">
        <f t="shared" si="1"/>
        <v>62323375.4925</v>
      </c>
      <c r="Q46" s="16">
        <f t="shared" si="2"/>
        <v>16325774.625</v>
      </c>
      <c r="R46" s="17">
        <f t="shared" si="3"/>
        <v>62323375.4925</v>
      </c>
      <c r="S46" s="16">
        <f t="shared" si="4"/>
        <v>24957431.5425</v>
      </c>
      <c r="T46" s="16">
        <f t="shared" si="5"/>
        <v>87306076.549999997</v>
      </c>
      <c r="U46" s="16">
        <f t="shared" si="6"/>
        <v>20326754.25</v>
      </c>
      <c r="V46" s="17">
        <f t="shared" si="7"/>
        <v>24957431.5425</v>
      </c>
      <c r="W46" s="16">
        <f t="shared" si="8"/>
        <v>25.893270037444417</v>
      </c>
      <c r="X46" s="16">
        <f t="shared" si="9"/>
        <v>24.572966133204783</v>
      </c>
      <c r="Y46" s="3">
        <f t="shared" si="10"/>
        <v>0.40045057484897267</v>
      </c>
      <c r="Z46" s="3">
        <f t="shared" si="11"/>
        <v>-1.3203039042396341</v>
      </c>
      <c r="AA46" s="3">
        <f t="shared" si="12"/>
        <v>0.67858388129666936</v>
      </c>
      <c r="AB46" s="3">
        <f t="shared" si="13"/>
        <v>0.16839646055746674</v>
      </c>
      <c r="AC46" s="16" t="s">
        <v>294</v>
      </c>
      <c r="AD46" s="16" t="s">
        <v>295</v>
      </c>
      <c r="AE46" s="16" t="s">
        <v>51</v>
      </c>
      <c r="AF46" s="16" t="s">
        <v>44</v>
      </c>
      <c r="AG46" s="16" t="s">
        <v>296</v>
      </c>
      <c r="AH46" s="16">
        <v>5.5289999999999999</v>
      </c>
      <c r="AI46" s="16">
        <v>0.189</v>
      </c>
      <c r="AJ46" s="16">
        <v>1.044</v>
      </c>
      <c r="AK46" s="15" t="s">
        <v>62</v>
      </c>
    </row>
    <row r="47" spans="1:37" x14ac:dyDescent="0.5">
      <c r="A47" s="16" t="s">
        <v>297</v>
      </c>
      <c r="B47" s="16" t="s">
        <v>298</v>
      </c>
      <c r="C47" s="16" t="s">
        <v>299</v>
      </c>
      <c r="D47" s="16">
        <v>12006238</v>
      </c>
      <c r="E47" s="16">
        <v>8292069.875</v>
      </c>
      <c r="F47" s="16">
        <v>7204718.9375</v>
      </c>
      <c r="G47" s="16">
        <v>44788825.5</v>
      </c>
      <c r="H47" s="16">
        <v>31141183</v>
      </c>
      <c r="I47" s="16">
        <v>29760094</v>
      </c>
      <c r="J47" s="16">
        <v>40860055.5</v>
      </c>
      <c r="K47" s="16">
        <v>35563244.5</v>
      </c>
      <c r="L47" s="16">
        <v>16550378</v>
      </c>
      <c r="M47" s="16">
        <v>217</v>
      </c>
      <c r="N47" s="16">
        <v>24.8</v>
      </c>
      <c r="O47" s="16">
        <f t="shared" si="0"/>
        <v>83905995.232500002</v>
      </c>
      <c r="P47" s="16">
        <f t="shared" si="1"/>
        <v>193089440.375</v>
      </c>
      <c r="Q47" s="16">
        <f t="shared" si="2"/>
        <v>23936464.0625</v>
      </c>
      <c r="R47" s="17">
        <f t="shared" si="3"/>
        <v>83905995.232500002</v>
      </c>
      <c r="S47" s="16">
        <f t="shared" si="4"/>
        <v>33543544.78875</v>
      </c>
      <c r="T47" s="16">
        <f t="shared" si="5"/>
        <v>115886172.375</v>
      </c>
      <c r="U47" s="16">
        <f t="shared" si="6"/>
        <v>28853817.5</v>
      </c>
      <c r="V47" s="17">
        <f t="shared" si="7"/>
        <v>33543544.78875</v>
      </c>
      <c r="W47" s="16">
        <f t="shared" si="8"/>
        <v>26.322270561684572</v>
      </c>
      <c r="X47" s="16">
        <f t="shared" si="9"/>
        <v>24.999531821179446</v>
      </c>
      <c r="Y47" s="3">
        <f t="shared" si="10"/>
        <v>0.39977530444400594</v>
      </c>
      <c r="Z47" s="3">
        <f t="shared" si="11"/>
        <v>-1.3227387405051259</v>
      </c>
      <c r="AA47" s="3">
        <f t="shared" si="12"/>
        <v>0.23288872404239569</v>
      </c>
      <c r="AB47" s="3">
        <f t="shared" si="13"/>
        <v>0.63285153853580822</v>
      </c>
      <c r="AC47" s="16" t="s">
        <v>300</v>
      </c>
      <c r="AD47" s="16" t="s">
        <v>93</v>
      </c>
      <c r="AE47" s="16" t="s">
        <v>51</v>
      </c>
      <c r="AF47" s="16" t="s">
        <v>44</v>
      </c>
      <c r="AG47" s="16" t="s">
        <v>61</v>
      </c>
      <c r="AH47" s="16">
        <v>4.2889999999999997</v>
      </c>
      <c r="AI47" s="16">
        <v>0.26600000000000001</v>
      </c>
      <c r="AJ47" s="16">
        <v>1.1419999999999999</v>
      </c>
      <c r="AK47" s="15" t="s">
        <v>82</v>
      </c>
    </row>
    <row r="48" spans="1:37" x14ac:dyDescent="0.5">
      <c r="A48" s="16" t="s">
        <v>301</v>
      </c>
      <c r="B48" s="16" t="s">
        <v>302</v>
      </c>
      <c r="C48" s="16" t="s">
        <v>303</v>
      </c>
      <c r="D48" s="16">
        <v>4928888.4375</v>
      </c>
      <c r="E48" s="16">
        <v>1202396.5</v>
      </c>
      <c r="F48" s="16">
        <v>1390224.125</v>
      </c>
      <c r="G48" s="16">
        <v>10225480</v>
      </c>
      <c r="H48" s="16">
        <v>11717474.25</v>
      </c>
      <c r="I48" s="16">
        <v>14353461.25</v>
      </c>
      <c r="J48" s="16">
        <v>14157420.625</v>
      </c>
      <c r="K48" s="16">
        <v>11325169.75</v>
      </c>
      <c r="L48" s="16">
        <v>3544317.75</v>
      </c>
      <c r="M48" s="16">
        <v>1058</v>
      </c>
      <c r="N48" s="16">
        <v>117.8</v>
      </c>
      <c r="O48" s="16">
        <f t="shared" si="0"/>
        <v>48223242.105000004</v>
      </c>
      <c r="P48" s="16">
        <f t="shared" si="1"/>
        <v>31196924.303124998</v>
      </c>
      <c r="Q48" s="16">
        <f t="shared" si="2"/>
        <v>10327250.125</v>
      </c>
      <c r="R48" s="17">
        <f t="shared" si="3"/>
        <v>31196924.303124998</v>
      </c>
      <c r="S48" s="16">
        <f t="shared" si="4"/>
        <v>12451011.0975</v>
      </c>
      <c r="T48" s="16">
        <f t="shared" si="5"/>
        <v>26710760.949999999</v>
      </c>
      <c r="U48" s="16">
        <f t="shared" si="6"/>
        <v>9228532.1875</v>
      </c>
      <c r="V48" s="17">
        <f t="shared" si="7"/>
        <v>12451011.0975</v>
      </c>
      <c r="W48" s="16">
        <f t="shared" si="8"/>
        <v>24.894900465370938</v>
      </c>
      <c r="X48" s="16">
        <f t="shared" si="9"/>
        <v>23.569759566835788</v>
      </c>
      <c r="Y48" s="3">
        <f t="shared" si="10"/>
        <v>0.39911021280558678</v>
      </c>
      <c r="Z48" s="3">
        <f t="shared" si="11"/>
        <v>-1.3251408985351492</v>
      </c>
      <c r="AA48" s="3">
        <f t="shared" si="12"/>
        <v>0.33800703219727535</v>
      </c>
      <c r="AB48" s="3">
        <f t="shared" si="13"/>
        <v>0.47107426418180504</v>
      </c>
      <c r="AC48" s="16" t="s">
        <v>304</v>
      </c>
      <c r="AD48" s="16" t="s">
        <v>305</v>
      </c>
      <c r="AE48" s="16" t="s">
        <v>51</v>
      </c>
      <c r="AF48" s="16" t="s">
        <v>52</v>
      </c>
      <c r="AG48" s="16" t="s">
        <v>306</v>
      </c>
      <c r="AH48" s="16">
        <v>8.1460000000000008</v>
      </c>
      <c r="AI48" s="16">
        <v>0.11899999999999999</v>
      </c>
      <c r="AJ48" s="16">
        <v>0.96699999999999997</v>
      </c>
      <c r="AK48" s="15" t="s">
        <v>158</v>
      </c>
    </row>
    <row r="49" spans="1:37" x14ac:dyDescent="0.5">
      <c r="A49" s="16" t="s">
        <v>307</v>
      </c>
      <c r="B49" s="16" t="s">
        <v>308</v>
      </c>
      <c r="C49" s="16" t="s">
        <v>309</v>
      </c>
      <c r="D49" s="16">
        <v>11106049</v>
      </c>
      <c r="E49" s="16">
        <v>7874116.75</v>
      </c>
      <c r="F49" s="16">
        <v>2927125.375</v>
      </c>
      <c r="G49" s="16">
        <v>47418379.5</v>
      </c>
      <c r="H49" s="16">
        <v>33511310.5</v>
      </c>
      <c r="I49" s="16">
        <v>7259621.75</v>
      </c>
      <c r="J49" s="16">
        <v>23310650.6875</v>
      </c>
      <c r="K49" s="16">
        <v>9946826</v>
      </c>
      <c r="L49" s="16">
        <v>7201926.75</v>
      </c>
      <c r="M49" s="16">
        <v>238</v>
      </c>
      <c r="N49" s="16">
        <v>27.4</v>
      </c>
      <c r="O49" s="16">
        <f t="shared" si="0"/>
        <v>16116886.515000001</v>
      </c>
      <c r="P49" s="16">
        <f t="shared" si="1"/>
        <v>213879626.64499998</v>
      </c>
      <c r="Q49" s="16">
        <f t="shared" si="2"/>
        <v>30584185.125</v>
      </c>
      <c r="R49" s="17">
        <f t="shared" si="3"/>
        <v>30584185.125</v>
      </c>
      <c r="S49" s="16">
        <f t="shared" si="4"/>
        <v>2549432.3774999999</v>
      </c>
      <c r="T49" s="16">
        <f t="shared" si="5"/>
        <v>53007537.050000004</v>
      </c>
      <c r="U49" s="16">
        <f t="shared" si="6"/>
        <v>12204601.6875</v>
      </c>
      <c r="V49" s="17">
        <f t="shared" si="7"/>
        <v>12204601.6875</v>
      </c>
      <c r="W49" s="16">
        <f t="shared" si="8"/>
        <v>24.866282502105655</v>
      </c>
      <c r="X49" s="16">
        <f t="shared" si="9"/>
        <v>23.540921875934824</v>
      </c>
      <c r="Y49" s="3">
        <f t="shared" si="10"/>
        <v>0.39904943151562877</v>
      </c>
      <c r="Z49" s="3">
        <f t="shared" si="11"/>
        <v>-1.3253606261708286</v>
      </c>
      <c r="AA49" s="3">
        <f t="shared" si="12"/>
        <v>0.31486930786380507</v>
      </c>
      <c r="AB49" s="3">
        <f t="shared" si="13"/>
        <v>0.50186967050037046</v>
      </c>
      <c r="AC49" s="16" t="s">
        <v>310</v>
      </c>
      <c r="AD49" s="16" t="s">
        <v>311</v>
      </c>
      <c r="AE49" s="16" t="s">
        <v>51</v>
      </c>
      <c r="AF49" s="16" t="s">
        <v>44</v>
      </c>
      <c r="AG49" s="16" t="s">
        <v>132</v>
      </c>
      <c r="AH49" s="16">
        <v>1.2629999999999999</v>
      </c>
      <c r="AI49" s="16">
        <v>0.23499999999999999</v>
      </c>
      <c r="AJ49" s="16">
        <v>0.29699999999999999</v>
      </c>
      <c r="AK49" s="15" t="s">
        <v>290</v>
      </c>
    </row>
    <row r="50" spans="1:37" x14ac:dyDescent="0.5">
      <c r="A50" s="16" t="s">
        <v>312</v>
      </c>
      <c r="B50" s="16" t="s">
        <v>313</v>
      </c>
      <c r="C50" s="16" t="s">
        <v>314</v>
      </c>
      <c r="D50" s="16">
        <v>11862073.25</v>
      </c>
      <c r="E50" s="16">
        <v>10182908.375</v>
      </c>
      <c r="F50" s="16">
        <v>5172310.5</v>
      </c>
      <c r="G50" s="16">
        <v>48616023</v>
      </c>
      <c r="H50" s="16">
        <v>43625935</v>
      </c>
      <c r="I50" s="16">
        <v>26362472</v>
      </c>
      <c r="J50" s="16">
        <v>43241366</v>
      </c>
      <c r="K50" s="16">
        <v>30043621.25</v>
      </c>
      <c r="L50" s="16">
        <v>11425132.96875</v>
      </c>
      <c r="M50" s="16">
        <v>151</v>
      </c>
      <c r="N50" s="16">
        <v>17.2</v>
      </c>
      <c r="O50" s="16">
        <f t="shared" si="0"/>
        <v>78827400.780000001</v>
      </c>
      <c r="P50" s="16">
        <f t="shared" si="1"/>
        <v>216480764.02749997</v>
      </c>
      <c r="Q50" s="16">
        <f t="shared" si="2"/>
        <v>38453624.5</v>
      </c>
      <c r="R50" s="17">
        <f t="shared" si="3"/>
        <v>78827400.780000001</v>
      </c>
      <c r="S50" s="16">
        <f t="shared" si="4"/>
        <v>24428676.83625</v>
      </c>
      <c r="T50" s="16">
        <f t="shared" si="5"/>
        <v>77534998.612499997</v>
      </c>
      <c r="U50" s="16">
        <f t="shared" si="6"/>
        <v>31379292.75</v>
      </c>
      <c r="V50" s="17">
        <f t="shared" si="7"/>
        <v>31379292.75</v>
      </c>
      <c r="W50" s="16">
        <f t="shared" si="8"/>
        <v>26.232193868741536</v>
      </c>
      <c r="X50" s="16">
        <f t="shared" si="9"/>
        <v>24.903309500342715</v>
      </c>
      <c r="Y50" s="3">
        <f t="shared" si="10"/>
        <v>0.39807595378638339</v>
      </c>
      <c r="Z50" s="3">
        <f t="shared" si="11"/>
        <v>-1.3288843683988192</v>
      </c>
      <c r="AA50" s="3">
        <f t="shared" si="12"/>
        <v>0.22539989488484913</v>
      </c>
      <c r="AB50" s="3">
        <f t="shared" si="13"/>
        <v>0.64704629082292309</v>
      </c>
      <c r="AC50" s="16" t="s">
        <v>112</v>
      </c>
      <c r="AD50" s="16" t="s">
        <v>59</v>
      </c>
      <c r="AE50" s="16" t="s">
        <v>60</v>
      </c>
      <c r="AF50" s="16" t="s">
        <v>44</v>
      </c>
      <c r="AG50" s="16" t="s">
        <v>67</v>
      </c>
      <c r="AH50" s="16">
        <v>2.95</v>
      </c>
      <c r="AI50" s="16">
        <v>0.23300000000000001</v>
      </c>
      <c r="AJ50" s="16">
        <v>0.68899999999999995</v>
      </c>
      <c r="AK50" s="15" t="s">
        <v>62</v>
      </c>
    </row>
    <row r="51" spans="1:37" x14ac:dyDescent="0.5">
      <c r="A51" s="16" t="s">
        <v>315</v>
      </c>
      <c r="B51" s="16" t="s">
        <v>316</v>
      </c>
      <c r="C51" s="16" t="s">
        <v>317</v>
      </c>
      <c r="D51" s="16">
        <v>2060500.4375</v>
      </c>
      <c r="E51" s="16">
        <v>973803.5</v>
      </c>
      <c r="F51" s="16">
        <v>874528.1875</v>
      </c>
      <c r="G51" s="16">
        <v>1020781.1875</v>
      </c>
      <c r="H51" s="16">
        <v>9494039</v>
      </c>
      <c r="I51" s="16">
        <v>14302162.5</v>
      </c>
      <c r="J51" s="16">
        <v>16252010.5</v>
      </c>
      <c r="K51" s="16">
        <v>10411253.5</v>
      </c>
      <c r="L51" s="16">
        <v>2420560.25</v>
      </c>
      <c r="M51" s="16">
        <v>1023</v>
      </c>
      <c r="N51" s="16">
        <v>112.8</v>
      </c>
      <c r="O51" s="16">
        <f t="shared" si="0"/>
        <v>49950799.642500006</v>
      </c>
      <c r="P51" s="16">
        <f t="shared" si="1"/>
        <v>-6123946.3824999994</v>
      </c>
      <c r="Q51" s="16">
        <f t="shared" si="2"/>
        <v>8619510.8125</v>
      </c>
      <c r="R51" s="17">
        <f t="shared" si="3"/>
        <v>8619510.8125</v>
      </c>
      <c r="S51" s="16">
        <f t="shared" si="4"/>
        <v>11608063.5</v>
      </c>
      <c r="T51" s="16">
        <f t="shared" si="5"/>
        <v>19170797.574999999</v>
      </c>
      <c r="U51" s="16">
        <f t="shared" si="6"/>
        <v>14191510.0625</v>
      </c>
      <c r="V51" s="17">
        <f t="shared" si="7"/>
        <v>14191510.0625</v>
      </c>
      <c r="W51" s="16">
        <f t="shared" si="8"/>
        <v>23.039174562953306</v>
      </c>
      <c r="X51" s="16">
        <f t="shared" si="9"/>
        <v>23.75852477325553</v>
      </c>
      <c r="Y51" s="3">
        <f t="shared" si="10"/>
        <v>1.6464403109651531</v>
      </c>
      <c r="Z51" s="3">
        <f t="shared" si="11"/>
        <v>0.71935021030222779</v>
      </c>
      <c r="AA51" s="3">
        <f t="shared" si="12"/>
        <v>0.90671835355520258</v>
      </c>
      <c r="AB51" s="3">
        <f t="shared" si="13"/>
        <v>4.2527593306050472E-2</v>
      </c>
      <c r="AC51" s="16" t="s">
        <v>205</v>
      </c>
      <c r="AD51" s="16" t="s">
        <v>318</v>
      </c>
      <c r="AE51" s="16" t="s">
        <v>319</v>
      </c>
      <c r="AF51" s="16" t="s">
        <v>44</v>
      </c>
      <c r="AG51" s="16" t="s">
        <v>320</v>
      </c>
      <c r="AH51" s="16">
        <v>10.691000000000001</v>
      </c>
      <c r="AI51" s="16">
        <v>0.10299999999999999</v>
      </c>
      <c r="AJ51" s="16">
        <v>1.097</v>
      </c>
      <c r="AK51" s="15" t="s">
        <v>82</v>
      </c>
    </row>
    <row r="52" spans="1:37" x14ac:dyDescent="0.5">
      <c r="A52" s="16" t="s">
        <v>321</v>
      </c>
      <c r="B52" s="16" t="s">
        <v>322</v>
      </c>
      <c r="C52" s="16" t="s">
        <v>323</v>
      </c>
      <c r="D52" s="16">
        <v>613169.8125</v>
      </c>
      <c r="E52" s="16">
        <v>973803.5</v>
      </c>
      <c r="F52" s="16">
        <v>874528.1875</v>
      </c>
      <c r="G52" s="16">
        <v>1020781.1875</v>
      </c>
      <c r="H52" s="16">
        <v>5030851</v>
      </c>
      <c r="I52" s="16">
        <v>6860342</v>
      </c>
      <c r="J52" s="16">
        <v>8463847</v>
      </c>
      <c r="K52" s="16">
        <v>5390723</v>
      </c>
      <c r="L52" s="16">
        <v>2420560.25</v>
      </c>
      <c r="M52" s="16">
        <v>1020</v>
      </c>
      <c r="N52" s="16">
        <v>112.2</v>
      </c>
      <c r="O52" s="16">
        <f t="shared" si="0"/>
        <v>22267227.3825</v>
      </c>
      <c r="P52" s="16">
        <f t="shared" si="1"/>
        <v>2400830.9987499998</v>
      </c>
      <c r="Q52" s="16">
        <f t="shared" si="2"/>
        <v>4156322.8125</v>
      </c>
      <c r="R52" s="17">
        <f t="shared" si="3"/>
        <v>4156322.8125</v>
      </c>
      <c r="S52" s="16">
        <f t="shared" si="4"/>
        <v>5432810.9850000003</v>
      </c>
      <c r="T52" s="16">
        <f t="shared" si="5"/>
        <v>19170797.574999999</v>
      </c>
      <c r="U52" s="16">
        <f t="shared" si="6"/>
        <v>7850677.1875</v>
      </c>
      <c r="V52" s="17">
        <f t="shared" si="7"/>
        <v>7850677.1875</v>
      </c>
      <c r="W52" s="16">
        <f t="shared" si="8"/>
        <v>21.986876278885521</v>
      </c>
      <c r="X52" s="16">
        <f t="shared" si="9"/>
        <v>22.904385673380744</v>
      </c>
      <c r="Y52" s="3">
        <f t="shared" si="10"/>
        <v>1.8888516464335625</v>
      </c>
      <c r="Z52" s="3">
        <f t="shared" si="11"/>
        <v>0.91750939449522217</v>
      </c>
      <c r="AA52" s="3">
        <f t="shared" si="12"/>
        <v>0.91285020094194258</v>
      </c>
      <c r="AB52" s="3">
        <f t="shared" si="13"/>
        <v>3.9600484505074328E-2</v>
      </c>
      <c r="AC52" s="16" t="s">
        <v>324</v>
      </c>
      <c r="AD52" s="16" t="s">
        <v>325</v>
      </c>
      <c r="AE52" s="16" t="s">
        <v>319</v>
      </c>
      <c r="AF52" s="16" t="s">
        <v>44</v>
      </c>
      <c r="AG52" s="16" t="s">
        <v>320</v>
      </c>
      <c r="AH52" s="16">
        <v>6.1639999999999997</v>
      </c>
      <c r="AI52" s="16">
        <v>0.17399999999999999</v>
      </c>
      <c r="AJ52" s="16">
        <v>1.0720000000000001</v>
      </c>
      <c r="AK52" s="15" t="s">
        <v>82</v>
      </c>
    </row>
    <row r="53" spans="1:37" x14ac:dyDescent="0.5">
      <c r="A53" s="16" t="s">
        <v>326</v>
      </c>
      <c r="B53" s="16" t="s">
        <v>327</v>
      </c>
      <c r="C53" s="16" t="s">
        <v>328</v>
      </c>
      <c r="D53" s="16">
        <v>613169.8125</v>
      </c>
      <c r="E53" s="16">
        <v>973803.5</v>
      </c>
      <c r="F53" s="16">
        <v>874528.1875</v>
      </c>
      <c r="G53" s="16">
        <v>1020781.1875</v>
      </c>
      <c r="H53" s="16">
        <v>5030851</v>
      </c>
      <c r="I53" s="16">
        <v>6860342</v>
      </c>
      <c r="J53" s="16">
        <v>8463847</v>
      </c>
      <c r="K53" s="16">
        <v>5390723</v>
      </c>
      <c r="L53" s="16">
        <v>2420560.25</v>
      </c>
      <c r="M53" s="16">
        <v>1013</v>
      </c>
      <c r="N53" s="16">
        <v>111.7</v>
      </c>
      <c r="O53" s="16">
        <f t="shared" si="0"/>
        <v>22267227.3825</v>
      </c>
      <c r="P53" s="16">
        <f t="shared" si="1"/>
        <v>2400830.9987499998</v>
      </c>
      <c r="Q53" s="16">
        <f t="shared" si="2"/>
        <v>4156322.8125</v>
      </c>
      <c r="R53" s="17">
        <f t="shared" si="3"/>
        <v>4156322.8125</v>
      </c>
      <c r="S53" s="16">
        <f t="shared" si="4"/>
        <v>5432810.9850000003</v>
      </c>
      <c r="T53" s="16">
        <f t="shared" si="5"/>
        <v>19170797.574999999</v>
      </c>
      <c r="U53" s="16">
        <f t="shared" si="6"/>
        <v>7850677.1875</v>
      </c>
      <c r="V53" s="17">
        <f t="shared" si="7"/>
        <v>7850677.1875</v>
      </c>
      <c r="W53" s="16">
        <f t="shared" si="8"/>
        <v>21.986876278885521</v>
      </c>
      <c r="X53" s="16">
        <f t="shared" si="9"/>
        <v>22.904385673380744</v>
      </c>
      <c r="Y53" s="3">
        <f t="shared" si="10"/>
        <v>1.8888516464335625</v>
      </c>
      <c r="Z53" s="3">
        <f t="shared" si="11"/>
        <v>0.91750939449522217</v>
      </c>
      <c r="AA53" s="3">
        <f t="shared" si="12"/>
        <v>0.91285020094194258</v>
      </c>
      <c r="AB53" s="3">
        <f t="shared" si="13"/>
        <v>3.9600484505074328E-2</v>
      </c>
      <c r="AC53" s="16" t="s">
        <v>329</v>
      </c>
      <c r="AD53" s="16" t="s">
        <v>259</v>
      </c>
      <c r="AE53" s="16" t="s">
        <v>319</v>
      </c>
      <c r="AF53" s="16" t="s">
        <v>44</v>
      </c>
      <c r="AG53" s="16" t="s">
        <v>330</v>
      </c>
      <c r="AH53" s="16">
        <v>6.1639999999999997</v>
      </c>
      <c r="AI53" s="16">
        <v>0.17399999999999999</v>
      </c>
      <c r="AJ53" s="16">
        <v>1.0720000000000001</v>
      </c>
      <c r="AK53" s="15" t="s">
        <v>82</v>
      </c>
    </row>
    <row r="54" spans="1:37" x14ac:dyDescent="0.5">
      <c r="A54" s="16" t="s">
        <v>331</v>
      </c>
      <c r="B54" s="16" t="s">
        <v>332</v>
      </c>
      <c r="C54" s="16" t="s">
        <v>333</v>
      </c>
      <c r="D54" s="16"/>
      <c r="E54" s="16">
        <v>1218588</v>
      </c>
      <c r="F54" s="16"/>
      <c r="G54" s="16"/>
      <c r="H54" s="16">
        <v>6036106.5</v>
      </c>
      <c r="I54" s="16">
        <v>2756427.75</v>
      </c>
      <c r="J54" s="16"/>
      <c r="K54" s="16">
        <v>5584701</v>
      </c>
      <c r="L54" s="16">
        <v>439106.8125</v>
      </c>
      <c r="M54" s="16">
        <v>1001</v>
      </c>
      <c r="N54" s="16">
        <v>110.2</v>
      </c>
      <c r="O54" s="16">
        <f t="shared" si="0"/>
        <v>10253911.23</v>
      </c>
      <c r="P54" s="16">
        <f t="shared" si="1"/>
        <v>0</v>
      </c>
      <c r="Q54" s="16">
        <f t="shared" si="2"/>
        <v>6036106.5</v>
      </c>
      <c r="R54" s="17">
        <f t="shared" si="3"/>
        <v>6036106.5</v>
      </c>
      <c r="S54" s="16">
        <f t="shared" si="4"/>
        <v>5370318.9900000002</v>
      </c>
      <c r="T54" s="16">
        <f t="shared" si="5"/>
        <v>5444924.4750000006</v>
      </c>
      <c r="U54" s="16">
        <f t="shared" si="6"/>
        <v>0</v>
      </c>
      <c r="V54" s="17">
        <f t="shared" si="7"/>
        <v>5370318.9900000002</v>
      </c>
      <c r="W54" s="16">
        <f t="shared" si="8"/>
        <v>22.525186830070545</v>
      </c>
      <c r="X54" s="16">
        <f t="shared" si="9"/>
        <v>22.356576354298927</v>
      </c>
      <c r="Y54" s="3">
        <f t="shared" si="10"/>
        <v>0.88969917777295682</v>
      </c>
      <c r="Z54" s="3">
        <f t="shared" si="11"/>
        <v>-0.16861047577161811</v>
      </c>
      <c r="AA54" s="3">
        <f t="shared" si="12"/>
        <v>0.666688531539815</v>
      </c>
      <c r="AB54" s="3">
        <f t="shared" si="13"/>
        <v>0.17607701559861974</v>
      </c>
      <c r="AC54" s="16" t="s">
        <v>334</v>
      </c>
      <c r="AD54" s="16" t="s">
        <v>335</v>
      </c>
      <c r="AE54" s="16" t="s">
        <v>319</v>
      </c>
      <c r="AF54" s="16" t="s">
        <v>52</v>
      </c>
      <c r="AG54" s="16" t="s">
        <v>336</v>
      </c>
      <c r="AH54" s="16">
        <v>1.2849999999999999</v>
      </c>
      <c r="AI54" s="16">
        <v>0.29899999999999999</v>
      </c>
      <c r="AJ54" s="16">
        <v>0.38400000000000001</v>
      </c>
      <c r="AK54" s="15" t="s">
        <v>158</v>
      </c>
    </row>
    <row r="55" spans="1:37" x14ac:dyDescent="0.5">
      <c r="A55" s="16" t="s">
        <v>337</v>
      </c>
      <c r="B55" s="16" t="s">
        <v>338</v>
      </c>
      <c r="C55" s="16" t="s">
        <v>339</v>
      </c>
      <c r="D55" s="16">
        <v>7218948.5</v>
      </c>
      <c r="E55" s="16">
        <v>3679188.8125</v>
      </c>
      <c r="F55" s="16">
        <v>1953305.25</v>
      </c>
      <c r="G55" s="16">
        <v>16501459</v>
      </c>
      <c r="H55" s="16">
        <v>21300480</v>
      </c>
      <c r="I55" s="16">
        <v>7957149.25</v>
      </c>
      <c r="J55" s="16">
        <v>18457370.5</v>
      </c>
      <c r="K55" s="16">
        <v>5584701</v>
      </c>
      <c r="L55" s="16">
        <v>3994601.9375</v>
      </c>
      <c r="M55" s="16">
        <v>1042</v>
      </c>
      <c r="N55" s="16">
        <v>114.7</v>
      </c>
      <c r="O55" s="16">
        <f t="shared" si="0"/>
        <v>22334299.68</v>
      </c>
      <c r="P55" s="16">
        <f t="shared" si="1"/>
        <v>54673986.844999999</v>
      </c>
      <c r="Q55" s="16">
        <f t="shared" si="2"/>
        <v>19347174.75</v>
      </c>
      <c r="R55" s="17">
        <f t="shared" si="3"/>
        <v>22334299.68</v>
      </c>
      <c r="S55" s="16">
        <f t="shared" si="4"/>
        <v>2343779.9906250001</v>
      </c>
      <c r="T55" s="16">
        <f t="shared" si="5"/>
        <v>25312078.925000001</v>
      </c>
      <c r="U55" s="16">
        <f t="shared" si="6"/>
        <v>11238422</v>
      </c>
      <c r="V55" s="17">
        <f t="shared" si="7"/>
        <v>11238422</v>
      </c>
      <c r="W55" s="16">
        <f t="shared" si="8"/>
        <v>24.412757682048085</v>
      </c>
      <c r="X55" s="16">
        <f t="shared" si="9"/>
        <v>23.421936143489667</v>
      </c>
      <c r="Y55" s="3">
        <f t="shared" si="10"/>
        <v>0.50319115266747416</v>
      </c>
      <c r="Z55" s="3">
        <f t="shared" si="11"/>
        <v>-0.9908215385584167</v>
      </c>
      <c r="AA55" s="3">
        <f t="shared" si="12"/>
        <v>8.946306089800371E-2</v>
      </c>
      <c r="AB55" s="3">
        <f t="shared" si="13"/>
        <v>1.0483562469148542</v>
      </c>
      <c r="AC55" s="16" t="s">
        <v>340</v>
      </c>
      <c r="AD55" s="16" t="s">
        <v>341</v>
      </c>
      <c r="AE55" s="16" t="s">
        <v>319</v>
      </c>
      <c r="AF55" s="16" t="s">
        <v>52</v>
      </c>
      <c r="AG55" s="16" t="s">
        <v>336</v>
      </c>
      <c r="AH55" s="16">
        <v>1.518</v>
      </c>
      <c r="AI55" s="16">
        <v>0.223</v>
      </c>
      <c r="AJ55" s="16">
        <v>0.33800000000000002</v>
      </c>
      <c r="AK55" s="15" t="s">
        <v>342</v>
      </c>
    </row>
    <row r="56" spans="1:37" x14ac:dyDescent="0.5">
      <c r="A56" s="16" t="s">
        <v>343</v>
      </c>
      <c r="B56" s="16" t="s">
        <v>344</v>
      </c>
      <c r="C56" s="16" t="s">
        <v>345</v>
      </c>
      <c r="D56" s="16">
        <v>9902120.375</v>
      </c>
      <c r="E56" s="16">
        <v>12513976.625</v>
      </c>
      <c r="F56" s="16">
        <v>11255419.5</v>
      </c>
      <c r="G56" s="16">
        <v>27129297.75</v>
      </c>
      <c r="H56" s="16">
        <v>39083169</v>
      </c>
      <c r="I56" s="16">
        <v>31773709</v>
      </c>
      <c r="J56" s="16">
        <v>40264061.75</v>
      </c>
      <c r="K56" s="16">
        <v>14099062</v>
      </c>
      <c r="L56" s="16">
        <v>18289379.5</v>
      </c>
      <c r="M56" s="16">
        <v>636</v>
      </c>
      <c r="N56" s="16">
        <v>70.599999999999994</v>
      </c>
      <c r="O56" s="16">
        <f t="shared" si="0"/>
        <v>76328036.939999998</v>
      </c>
      <c r="P56" s="16">
        <f t="shared" si="1"/>
        <v>101468074.73875</v>
      </c>
      <c r="Q56" s="16">
        <f t="shared" si="2"/>
        <v>27827749.5</v>
      </c>
      <c r="R56" s="17">
        <f t="shared" si="3"/>
        <v>76328036.939999998</v>
      </c>
      <c r="S56" s="16">
        <f t="shared" si="4"/>
        <v>1949655.01125</v>
      </c>
      <c r="T56" s="16">
        <f t="shared" si="5"/>
        <v>87221104</v>
      </c>
      <c r="U56" s="16">
        <f t="shared" si="6"/>
        <v>30361941.375</v>
      </c>
      <c r="V56" s="17">
        <f t="shared" si="7"/>
        <v>30361941.375</v>
      </c>
      <c r="W56" s="16">
        <f t="shared" si="8"/>
        <v>26.185709751737118</v>
      </c>
      <c r="X56" s="16">
        <f t="shared" si="9"/>
        <v>24.85576070537795</v>
      </c>
      <c r="Y56" s="3">
        <f t="shared" si="10"/>
        <v>0.39778229065247594</v>
      </c>
      <c r="Z56" s="3">
        <f t="shared" si="11"/>
        <v>-1.3299490463591679</v>
      </c>
      <c r="AA56" s="3">
        <f t="shared" si="12"/>
        <v>0.34403047547287857</v>
      </c>
      <c r="AB56" s="3">
        <f t="shared" si="13"/>
        <v>0.46340308433698624</v>
      </c>
      <c r="AC56" s="16" t="s">
        <v>41</v>
      </c>
      <c r="AD56" s="16" t="s">
        <v>72</v>
      </c>
      <c r="AE56" s="16" t="s">
        <v>60</v>
      </c>
      <c r="AF56" s="16" t="s">
        <v>44</v>
      </c>
      <c r="AG56" s="16" t="s">
        <v>346</v>
      </c>
      <c r="AH56" s="16">
        <v>1.625</v>
      </c>
      <c r="AI56" s="16">
        <v>0.35399999999999998</v>
      </c>
      <c r="AJ56" s="16">
        <v>0.57599999999999996</v>
      </c>
      <c r="AK56" s="15" t="s">
        <v>62</v>
      </c>
    </row>
    <row r="57" spans="1:37" x14ac:dyDescent="0.5">
      <c r="A57" s="16" t="s">
        <v>347</v>
      </c>
      <c r="B57" s="16" t="s">
        <v>348</v>
      </c>
      <c r="C57" s="16" t="s">
        <v>349</v>
      </c>
      <c r="D57" s="16">
        <v>39423876.5</v>
      </c>
      <c r="E57" s="16">
        <v>26211083.5</v>
      </c>
      <c r="F57" s="16">
        <v>19435678.5</v>
      </c>
      <c r="G57" s="16">
        <v>131852891.5</v>
      </c>
      <c r="H57" s="16">
        <v>83717924.5</v>
      </c>
      <c r="I57" s="16">
        <v>73261267</v>
      </c>
      <c r="J57" s="16">
        <v>119023905.5</v>
      </c>
      <c r="K57" s="16">
        <v>55512026</v>
      </c>
      <c r="L57" s="16">
        <v>43248232.75</v>
      </c>
      <c r="M57" s="16">
        <v>158</v>
      </c>
      <c r="N57" s="16">
        <v>18.399999999999999</v>
      </c>
      <c r="O57" s="16">
        <f t="shared" si="0"/>
        <v>200231189.22</v>
      </c>
      <c r="P57" s="16">
        <f t="shared" si="1"/>
        <v>544406898.35000002</v>
      </c>
      <c r="Q57" s="16">
        <f t="shared" si="2"/>
        <v>64282246</v>
      </c>
      <c r="R57" s="17">
        <f t="shared" si="3"/>
        <v>200231189.22</v>
      </c>
      <c r="S57" s="16">
        <f t="shared" si="4"/>
        <v>36040159.274999999</v>
      </c>
      <c r="T57" s="16">
        <f t="shared" si="5"/>
        <v>295275672.69999999</v>
      </c>
      <c r="U57" s="16">
        <f t="shared" si="6"/>
        <v>79600029</v>
      </c>
      <c r="V57" s="17">
        <f t="shared" si="7"/>
        <v>79600029</v>
      </c>
      <c r="W57" s="16">
        <f t="shared" si="8"/>
        <v>27.57709147367428</v>
      </c>
      <c r="X57" s="16">
        <f t="shared" si="9"/>
        <v>26.246265620585341</v>
      </c>
      <c r="Y57" s="3">
        <f t="shared" si="10"/>
        <v>0.39754060948287667</v>
      </c>
      <c r="Z57" s="3">
        <f t="shared" si="11"/>
        <v>-1.3308258530889381</v>
      </c>
      <c r="AA57" s="3">
        <f t="shared" si="12"/>
        <v>0.23087022823097147</v>
      </c>
      <c r="AB57" s="3">
        <f t="shared" si="13"/>
        <v>0.63663206772657688</v>
      </c>
      <c r="AC57" s="16" t="s">
        <v>92</v>
      </c>
      <c r="AD57" s="16" t="s">
        <v>350</v>
      </c>
      <c r="AE57" s="16" t="s">
        <v>60</v>
      </c>
      <c r="AF57" s="16" t="s">
        <v>44</v>
      </c>
      <c r="AG57" s="16" t="s">
        <v>67</v>
      </c>
      <c r="AH57" s="16">
        <v>2.1179999999999999</v>
      </c>
      <c r="AI57" s="16">
        <v>0.313</v>
      </c>
      <c r="AJ57" s="16">
        <v>0.66300000000000003</v>
      </c>
      <c r="AK57" s="15" t="s">
        <v>82</v>
      </c>
    </row>
    <row r="58" spans="1:37" x14ac:dyDescent="0.5">
      <c r="A58" s="16" t="s">
        <v>351</v>
      </c>
      <c r="B58" s="16" t="s">
        <v>352</v>
      </c>
      <c r="C58" s="16" t="s">
        <v>353</v>
      </c>
      <c r="D58" s="16">
        <v>19764535.875</v>
      </c>
      <c r="E58" s="16">
        <v>2072319.375</v>
      </c>
      <c r="F58" s="16">
        <v>3092396.59375</v>
      </c>
      <c r="G58" s="16">
        <v>17360681.5</v>
      </c>
      <c r="H58" s="16">
        <v>7681682</v>
      </c>
      <c r="I58" s="16">
        <v>38087105.5</v>
      </c>
      <c r="J58" s="16">
        <v>14237781</v>
      </c>
      <c r="K58" s="16">
        <v>15646259.5</v>
      </c>
      <c r="L58" s="16">
        <v>3883721.625</v>
      </c>
      <c r="M58" s="16">
        <v>298</v>
      </c>
      <c r="N58" s="16">
        <v>33</v>
      </c>
      <c r="O58" s="16">
        <f t="shared" si="0"/>
        <v>130180317.13125001</v>
      </c>
      <c r="P58" s="16">
        <f t="shared" si="1"/>
        <v>-14158702.268749999</v>
      </c>
      <c r="Q58" s="16">
        <f t="shared" si="2"/>
        <v>4589285.40625</v>
      </c>
      <c r="R58" s="17">
        <f t="shared" si="3"/>
        <v>4589285.40625</v>
      </c>
      <c r="S58" s="16">
        <f t="shared" si="4"/>
        <v>16695946.35375</v>
      </c>
      <c r="T58" s="16">
        <f t="shared" si="5"/>
        <v>9812430.3875000011</v>
      </c>
      <c r="U58" s="16">
        <f t="shared" si="6"/>
        <v>-5526754.875</v>
      </c>
      <c r="V58" s="17">
        <f t="shared" si="7"/>
        <v>9812430.3875000011</v>
      </c>
      <c r="W58" s="16">
        <f t="shared" si="8"/>
        <v>22.129838099625857</v>
      </c>
      <c r="X58" s="16">
        <f t="shared" si="9"/>
        <v>23.226179083314932</v>
      </c>
      <c r="Y58" s="3">
        <f t="shared" si="10"/>
        <v>2.1381172707491167</v>
      </c>
      <c r="Z58" s="3">
        <f t="shared" si="11"/>
        <v>1.0963409836890772</v>
      </c>
      <c r="AA58" s="3">
        <f t="shared" si="12"/>
        <v>0.50595540337447376</v>
      </c>
      <c r="AB58" s="3">
        <f t="shared" si="13"/>
        <v>0.29588776166205089</v>
      </c>
      <c r="AC58" s="16" t="s">
        <v>354</v>
      </c>
      <c r="AD58" s="16" t="s">
        <v>355</v>
      </c>
      <c r="AE58" s="16" t="s">
        <v>99</v>
      </c>
      <c r="AF58" s="16" t="s">
        <v>52</v>
      </c>
      <c r="AG58" s="16" t="s">
        <v>356</v>
      </c>
      <c r="AH58" s="16">
        <v>4.6040000000000001</v>
      </c>
      <c r="AI58" s="16">
        <v>0.17799999999999999</v>
      </c>
      <c r="AJ58" s="16">
        <v>0.82</v>
      </c>
      <c r="AK58" s="15" t="s">
        <v>54</v>
      </c>
    </row>
    <row r="59" spans="1:37" x14ac:dyDescent="0.5">
      <c r="A59" s="16" t="s">
        <v>357</v>
      </c>
      <c r="B59" s="16" t="s">
        <v>358</v>
      </c>
      <c r="C59" s="16" t="s">
        <v>359</v>
      </c>
      <c r="D59" s="16">
        <v>11061145.75</v>
      </c>
      <c r="E59" s="16">
        <v>5495351.5</v>
      </c>
      <c r="F59" s="16">
        <v>3512278.265625</v>
      </c>
      <c r="G59" s="16">
        <v>34352416</v>
      </c>
      <c r="H59" s="16">
        <v>35037241</v>
      </c>
      <c r="I59" s="16">
        <v>16622183.75</v>
      </c>
      <c r="J59" s="16">
        <v>30423386</v>
      </c>
      <c r="K59" s="16">
        <v>20457393.5</v>
      </c>
      <c r="L59" s="16">
        <v>16943762.25</v>
      </c>
      <c r="M59" s="16">
        <v>211</v>
      </c>
      <c r="N59" s="16">
        <v>24.2</v>
      </c>
      <c r="O59" s="16">
        <f t="shared" si="0"/>
        <v>48768848.401875004</v>
      </c>
      <c r="P59" s="16">
        <f t="shared" si="1"/>
        <v>137185581.77249998</v>
      </c>
      <c r="Q59" s="16">
        <f t="shared" si="2"/>
        <v>31524962.734375</v>
      </c>
      <c r="R59" s="17">
        <f t="shared" si="3"/>
        <v>48768848.401875004</v>
      </c>
      <c r="S59" s="16">
        <f t="shared" si="4"/>
        <v>18403311.66</v>
      </c>
      <c r="T59" s="16">
        <f t="shared" si="5"/>
        <v>166550401.40625</v>
      </c>
      <c r="U59" s="16">
        <f t="shared" si="6"/>
        <v>19362240.25</v>
      </c>
      <c r="V59" s="17">
        <f t="shared" si="7"/>
        <v>19362240.25</v>
      </c>
      <c r="W59" s="16">
        <f t="shared" si="8"/>
        <v>25.539456570058366</v>
      </c>
      <c r="X59" s="16">
        <f t="shared" si="9"/>
        <v>24.206742549188913</v>
      </c>
      <c r="Y59" s="3">
        <f t="shared" si="10"/>
        <v>0.39702065733534081</v>
      </c>
      <c r="Z59" s="3">
        <f t="shared" si="11"/>
        <v>-1.3327140208694508</v>
      </c>
      <c r="AA59" s="3">
        <f t="shared" si="12"/>
        <v>0.82710892538180025</v>
      </c>
      <c r="AB59" s="3">
        <f t="shared" si="13"/>
        <v>8.2437292651591706E-2</v>
      </c>
      <c r="AC59" s="16" t="s">
        <v>360</v>
      </c>
      <c r="AD59" s="16" t="s">
        <v>361</v>
      </c>
      <c r="AE59" s="16" t="s">
        <v>51</v>
      </c>
      <c r="AF59" s="16" t="s">
        <v>44</v>
      </c>
      <c r="AG59" s="16" t="s">
        <v>61</v>
      </c>
      <c r="AH59" s="16">
        <v>3.7229999999999999</v>
      </c>
      <c r="AI59" s="16">
        <v>0.16</v>
      </c>
      <c r="AJ59" s="16">
        <v>0.59599999999999997</v>
      </c>
      <c r="AK59" s="15" t="s">
        <v>62</v>
      </c>
    </row>
    <row r="60" spans="1:37" x14ac:dyDescent="0.5">
      <c r="A60" s="16" t="s">
        <v>362</v>
      </c>
      <c r="B60" s="16" t="s">
        <v>363</v>
      </c>
      <c r="C60" s="16" t="s">
        <v>364</v>
      </c>
      <c r="D60" s="16">
        <v>7461253.25</v>
      </c>
      <c r="E60" s="16">
        <v>4906457.25</v>
      </c>
      <c r="F60" s="16">
        <v>7430215.4375</v>
      </c>
      <c r="G60" s="16">
        <v>56235523.5</v>
      </c>
      <c r="H60" s="16">
        <v>18178940.5</v>
      </c>
      <c r="I60" s="16">
        <v>13601848.625</v>
      </c>
      <c r="J60" s="16">
        <v>16524774.859375</v>
      </c>
      <c r="K60" s="16">
        <v>6453677.5</v>
      </c>
      <c r="L60" s="16">
        <v>12146148.875</v>
      </c>
      <c r="M60" s="16">
        <v>305</v>
      </c>
      <c r="N60" s="16">
        <v>30.8</v>
      </c>
      <c r="O60" s="16">
        <f t="shared" si="0"/>
        <v>22958475.4575</v>
      </c>
      <c r="P60" s="16">
        <f t="shared" si="1"/>
        <v>287280451.77249998</v>
      </c>
      <c r="Q60" s="16">
        <f t="shared" si="2"/>
        <v>10748725.0625</v>
      </c>
      <c r="R60" s="17">
        <f t="shared" si="3"/>
        <v>22958475.4575</v>
      </c>
      <c r="S60" s="16">
        <f t="shared" si="4"/>
        <v>1903080.9075</v>
      </c>
      <c r="T60" s="16">
        <f t="shared" si="5"/>
        <v>58477574.625</v>
      </c>
      <c r="U60" s="16">
        <f t="shared" si="6"/>
        <v>9063521.609375</v>
      </c>
      <c r="V60" s="17">
        <f t="shared" si="7"/>
        <v>9063521.609375</v>
      </c>
      <c r="W60" s="16">
        <f t="shared" si="8"/>
        <v>24.45252350818815</v>
      </c>
      <c r="X60" s="16">
        <f t="shared" si="9"/>
        <v>23.111640284189985</v>
      </c>
      <c r="Y60" s="3">
        <f t="shared" si="10"/>
        <v>0.3947788966280929</v>
      </c>
      <c r="Z60" s="3">
        <f t="shared" si="11"/>
        <v>-1.3408832239981636</v>
      </c>
      <c r="AA60" s="3">
        <f t="shared" si="12"/>
        <v>0.3679548400689191</v>
      </c>
      <c r="AB60" s="3">
        <f t="shared" si="13"/>
        <v>0.43420548000142373</v>
      </c>
      <c r="AC60" s="16" t="s">
        <v>365</v>
      </c>
      <c r="AD60" s="16" t="s">
        <v>42</v>
      </c>
      <c r="AE60" s="16" t="s">
        <v>60</v>
      </c>
      <c r="AF60" s="16" t="s">
        <v>44</v>
      </c>
      <c r="AG60" s="16" t="s">
        <v>366</v>
      </c>
      <c r="AH60" s="16">
        <v>1.635</v>
      </c>
      <c r="AI60" s="16">
        <v>0.40899999999999997</v>
      </c>
      <c r="AJ60" s="16">
        <v>0.66800000000000004</v>
      </c>
      <c r="AK60" s="15" t="s">
        <v>45</v>
      </c>
    </row>
    <row r="61" spans="1:37" x14ac:dyDescent="0.5">
      <c r="A61" s="16" t="s">
        <v>367</v>
      </c>
      <c r="B61" s="16" t="s">
        <v>368</v>
      </c>
      <c r="C61" s="16" t="s">
        <v>369</v>
      </c>
      <c r="D61" s="16">
        <v>19260641.5</v>
      </c>
      <c r="E61" s="16">
        <v>9148194.25</v>
      </c>
      <c r="F61" s="16">
        <v>11306816.5</v>
      </c>
      <c r="G61" s="16">
        <v>36860189.25</v>
      </c>
      <c r="H61" s="16">
        <v>46096191.5</v>
      </c>
      <c r="I61" s="16">
        <v>62682394</v>
      </c>
      <c r="J61" s="16">
        <v>71670792.25</v>
      </c>
      <c r="K61" s="16">
        <v>38817566</v>
      </c>
      <c r="L61" s="16">
        <v>37431951</v>
      </c>
      <c r="M61" s="16">
        <v>211</v>
      </c>
      <c r="N61" s="16">
        <v>23.8</v>
      </c>
      <c r="O61" s="16">
        <f t="shared" si="0"/>
        <v>191117148.30000001</v>
      </c>
      <c r="P61" s="16">
        <f t="shared" si="1"/>
        <v>103661336.24749999</v>
      </c>
      <c r="Q61" s="16">
        <f t="shared" si="2"/>
        <v>34789375</v>
      </c>
      <c r="R61" s="17">
        <f t="shared" si="3"/>
        <v>103661336.24749999</v>
      </c>
      <c r="S61" s="16">
        <f t="shared" si="4"/>
        <v>36493327.252499998</v>
      </c>
      <c r="T61" s="16">
        <f t="shared" si="5"/>
        <v>323951667.80000001</v>
      </c>
      <c r="U61" s="16">
        <f t="shared" si="6"/>
        <v>52410150.75</v>
      </c>
      <c r="V61" s="17">
        <f t="shared" si="7"/>
        <v>52410150.75</v>
      </c>
      <c r="W61" s="16">
        <f t="shared" si="8"/>
        <v>26.627302655128982</v>
      </c>
      <c r="X61" s="16">
        <f t="shared" si="9"/>
        <v>25.643342922890948</v>
      </c>
      <c r="Y61" s="3">
        <f t="shared" si="10"/>
        <v>0.50559015200099722</v>
      </c>
      <c r="Z61" s="3">
        <f t="shared" si="11"/>
        <v>-0.9839597322380369</v>
      </c>
      <c r="AA61" s="3">
        <f t="shared" si="12"/>
        <v>0.82171656457589304</v>
      </c>
      <c r="AB61" s="3">
        <f t="shared" si="13"/>
        <v>8.52779582114854E-2</v>
      </c>
      <c r="AC61" s="16" t="s">
        <v>112</v>
      </c>
      <c r="AD61" s="16" t="s">
        <v>179</v>
      </c>
      <c r="AE61" s="16" t="s">
        <v>80</v>
      </c>
      <c r="AF61" s="16" t="s">
        <v>44</v>
      </c>
      <c r="AG61" s="16" t="s">
        <v>88</v>
      </c>
      <c r="AH61" s="16">
        <v>3.4329999999999998</v>
      </c>
      <c r="AI61" s="16">
        <v>0.245</v>
      </c>
      <c r="AJ61" s="16">
        <v>0.84199999999999997</v>
      </c>
      <c r="AK61" s="15" t="s">
        <v>82</v>
      </c>
    </row>
    <row r="62" spans="1:37" x14ac:dyDescent="0.5">
      <c r="A62" s="16" t="s">
        <v>370</v>
      </c>
      <c r="B62" s="16" t="s">
        <v>371</v>
      </c>
      <c r="C62" s="16" t="s">
        <v>372</v>
      </c>
      <c r="D62" s="16">
        <v>8310038.625</v>
      </c>
      <c r="E62" s="16"/>
      <c r="F62" s="16">
        <v>451053.03125</v>
      </c>
      <c r="G62" s="16">
        <v>2085033.375</v>
      </c>
      <c r="H62" s="16">
        <v>1690564.5</v>
      </c>
      <c r="I62" s="16">
        <v>46852858</v>
      </c>
      <c r="J62" s="16">
        <v>2326923.25</v>
      </c>
      <c r="K62" s="16">
        <v>27280130.25</v>
      </c>
      <c r="L62" s="16">
        <v>490454.9375</v>
      </c>
      <c r="M62" s="16">
        <v>246</v>
      </c>
      <c r="N62" s="16">
        <v>28</v>
      </c>
      <c r="O62" s="16">
        <f t="shared" si="0"/>
        <v>172614714.48375002</v>
      </c>
      <c r="P62" s="16">
        <f t="shared" si="1"/>
        <v>-36665280.922499999</v>
      </c>
      <c r="Q62" s="16">
        <f t="shared" si="2"/>
        <v>1239511.46875</v>
      </c>
      <c r="R62" s="17">
        <f t="shared" si="3"/>
        <v>1239511.46875</v>
      </c>
      <c r="S62" s="16">
        <f t="shared" si="4"/>
        <v>33554560.207499996</v>
      </c>
      <c r="T62" s="16">
        <f t="shared" si="5"/>
        <v>488583.63750000001</v>
      </c>
      <c r="U62" s="16">
        <f t="shared" si="6"/>
        <v>-5983115.375</v>
      </c>
      <c r="V62" s="17">
        <f t="shared" si="7"/>
        <v>488583.63750000001</v>
      </c>
      <c r="W62" s="16">
        <f t="shared" si="8"/>
        <v>20.241340189544456</v>
      </c>
      <c r="X62" s="16">
        <f t="shared" si="9"/>
        <v>18.898246023484301</v>
      </c>
      <c r="Y62" s="3">
        <f t="shared" si="10"/>
        <v>0.39417435805795165</v>
      </c>
      <c r="Z62" s="3">
        <f t="shared" si="11"/>
        <v>-1.3430941660601539</v>
      </c>
      <c r="AA62" s="3">
        <f t="shared" si="12"/>
        <v>0.56282249686594299</v>
      </c>
      <c r="AB62" s="3">
        <f t="shared" si="13"/>
        <v>0.24962855148343541</v>
      </c>
      <c r="AC62" s="16" t="s">
        <v>334</v>
      </c>
      <c r="AD62" s="16" t="s">
        <v>373</v>
      </c>
      <c r="AE62" s="16" t="s">
        <v>145</v>
      </c>
      <c r="AF62" s="16" t="s">
        <v>52</v>
      </c>
      <c r="AG62" s="16" t="s">
        <v>374</v>
      </c>
      <c r="AH62" s="16">
        <v>1.202</v>
      </c>
      <c r="AI62" s="16">
        <v>0.92900000000000005</v>
      </c>
      <c r="AJ62" s="16">
        <v>1.1160000000000001</v>
      </c>
      <c r="AK62" s="15" t="s">
        <v>375</v>
      </c>
    </row>
    <row r="63" spans="1:37" x14ac:dyDescent="0.5">
      <c r="A63" s="16" t="s">
        <v>376</v>
      </c>
      <c r="B63" s="16" t="s">
        <v>377</v>
      </c>
      <c r="C63" s="16" t="s">
        <v>378</v>
      </c>
      <c r="D63" s="16">
        <v>210723057.6875</v>
      </c>
      <c r="E63" s="16">
        <v>227330186.44531301</v>
      </c>
      <c r="F63" s="16">
        <v>110159868.25</v>
      </c>
      <c r="G63" s="16">
        <v>1046298182.5625</v>
      </c>
      <c r="H63" s="16">
        <v>695983301.53125</v>
      </c>
      <c r="I63" s="16">
        <v>255649239.46875</v>
      </c>
      <c r="J63" s="16">
        <v>440176300.671875</v>
      </c>
      <c r="K63" s="16">
        <v>282509097.28125</v>
      </c>
      <c r="L63" s="16">
        <v>215348403.27343801</v>
      </c>
      <c r="M63" s="16">
        <v>825</v>
      </c>
      <c r="N63" s="16">
        <v>90.5</v>
      </c>
      <c r="O63" s="16">
        <f t="shared" si="0"/>
        <v>541220460.93375003</v>
      </c>
      <c r="P63" s="16">
        <f t="shared" si="1"/>
        <v>4921537485.5137501</v>
      </c>
      <c r="Q63" s="16">
        <f t="shared" si="2"/>
        <v>585823433.28125</v>
      </c>
      <c r="R63" s="17">
        <f t="shared" si="3"/>
        <v>585823433.28125</v>
      </c>
      <c r="S63" s="16">
        <f t="shared" si="4"/>
        <v>67870060.328202501</v>
      </c>
      <c r="T63" s="16">
        <f t="shared" si="5"/>
        <v>1304337834.2906313</v>
      </c>
      <c r="U63" s="16">
        <f t="shared" si="6"/>
        <v>229453242.984375</v>
      </c>
      <c r="V63" s="17">
        <f t="shared" si="7"/>
        <v>229453242.984375</v>
      </c>
      <c r="W63" s="16">
        <f t="shared" si="8"/>
        <v>29.125890662118998</v>
      </c>
      <c r="X63" s="16">
        <f t="shared" si="9"/>
        <v>27.773624956367332</v>
      </c>
      <c r="Y63" s="3">
        <f t="shared" si="10"/>
        <v>0.39167645052910677</v>
      </c>
      <c r="Z63" s="3">
        <f t="shared" si="11"/>
        <v>-1.3522657057516621</v>
      </c>
      <c r="AA63" s="3">
        <f t="shared" si="12"/>
        <v>0.29955063183065267</v>
      </c>
      <c r="AB63" s="3">
        <f t="shared" si="13"/>
        <v>0.52352976003196516</v>
      </c>
      <c r="AC63" s="16" t="s">
        <v>379</v>
      </c>
      <c r="AD63" s="16" t="s">
        <v>380</v>
      </c>
      <c r="AE63" s="16" t="s">
        <v>381</v>
      </c>
      <c r="AF63" s="16" t="s">
        <v>44</v>
      </c>
      <c r="AG63" s="16" t="s">
        <v>366</v>
      </c>
      <c r="AH63" s="16">
        <v>1.341</v>
      </c>
      <c r="AI63" s="16">
        <v>0.30299999999999999</v>
      </c>
      <c r="AJ63" s="16">
        <v>0.40600000000000003</v>
      </c>
      <c r="AK63" s="15" t="s">
        <v>45</v>
      </c>
    </row>
    <row r="64" spans="1:37" x14ac:dyDescent="0.5">
      <c r="A64" s="16" t="s">
        <v>382</v>
      </c>
      <c r="B64" s="16" t="s">
        <v>383</v>
      </c>
      <c r="C64" s="16" t="s">
        <v>384</v>
      </c>
      <c r="D64" s="16">
        <v>2401450.75</v>
      </c>
      <c r="E64" s="16">
        <v>4009594.75</v>
      </c>
      <c r="F64" s="16">
        <v>2906206.25</v>
      </c>
      <c r="G64" s="16">
        <v>15239261</v>
      </c>
      <c r="H64" s="16">
        <v>8247452</v>
      </c>
      <c r="I64" s="16">
        <v>3272286.25</v>
      </c>
      <c r="J64" s="16">
        <v>4485176.5</v>
      </c>
      <c r="K64" s="16">
        <v>2877866.75</v>
      </c>
      <c r="L64" s="16">
        <v>3209114.5</v>
      </c>
      <c r="M64" s="16">
        <v>592</v>
      </c>
      <c r="N64" s="16">
        <v>61.8</v>
      </c>
      <c r="O64" s="16">
        <f t="shared" si="0"/>
        <v>1361817.6000000001</v>
      </c>
      <c r="P64" s="16">
        <f t="shared" si="1"/>
        <v>75614702.372500002</v>
      </c>
      <c r="Q64" s="16">
        <f t="shared" si="2"/>
        <v>5341245.75</v>
      </c>
      <c r="R64" s="17">
        <f t="shared" si="3"/>
        <v>5341245.75</v>
      </c>
      <c r="S64" s="16">
        <f t="shared" si="4"/>
        <v>-1392025.44</v>
      </c>
      <c r="T64" s="16">
        <f t="shared" si="5"/>
        <v>3756062.3000000003</v>
      </c>
      <c r="U64" s="16">
        <f t="shared" si="6"/>
        <v>2083725.75</v>
      </c>
      <c r="V64" s="17">
        <f t="shared" si="7"/>
        <v>2083725.75</v>
      </c>
      <c r="W64" s="16">
        <f t="shared" si="8"/>
        <v>22.348744833286474</v>
      </c>
      <c r="X64" s="16">
        <f t="shared" si="9"/>
        <v>20.990733978825819</v>
      </c>
      <c r="Y64" s="3">
        <f t="shared" si="10"/>
        <v>0.39011980491629694</v>
      </c>
      <c r="Z64" s="3">
        <f t="shared" si="11"/>
        <v>-1.3580108544606564</v>
      </c>
      <c r="AA64" s="3">
        <f t="shared" si="12"/>
        <v>0.37545065269143429</v>
      </c>
      <c r="AB64" s="3">
        <f t="shared" si="13"/>
        <v>0.42544713634863535</v>
      </c>
      <c r="AC64" s="16" t="s">
        <v>41</v>
      </c>
      <c r="AD64" s="16" t="s">
        <v>311</v>
      </c>
      <c r="AE64" s="16" t="s">
        <v>60</v>
      </c>
      <c r="AF64" s="16" t="s">
        <v>44</v>
      </c>
      <c r="AG64" s="16" t="s">
        <v>385</v>
      </c>
      <c r="AH64" s="16">
        <v>1.1040000000000001</v>
      </c>
      <c r="AI64" s="16">
        <v>0.35199999999999998</v>
      </c>
      <c r="AJ64" s="16">
        <v>0.38900000000000001</v>
      </c>
      <c r="AK64" s="15" t="s">
        <v>290</v>
      </c>
    </row>
    <row r="65" spans="1:37" x14ac:dyDescent="0.5">
      <c r="A65" s="16" t="s">
        <v>386</v>
      </c>
      <c r="B65" s="16" t="s">
        <v>387</v>
      </c>
      <c r="C65" s="16" t="s">
        <v>388</v>
      </c>
      <c r="D65" s="16">
        <v>9228042.125</v>
      </c>
      <c r="E65" s="16">
        <v>1915011.3125</v>
      </c>
      <c r="F65" s="16">
        <v>3377233.1875</v>
      </c>
      <c r="G65" s="16">
        <v>17680713.75</v>
      </c>
      <c r="H65" s="16">
        <v>18666783.75</v>
      </c>
      <c r="I65" s="16">
        <v>22123966.25</v>
      </c>
      <c r="J65" s="16">
        <v>24570028.75</v>
      </c>
      <c r="K65" s="16">
        <v>18856439.75</v>
      </c>
      <c r="L65" s="16">
        <v>4940622.5</v>
      </c>
      <c r="M65" s="16">
        <v>493</v>
      </c>
      <c r="N65" s="16">
        <v>54.5</v>
      </c>
      <c r="O65" s="16">
        <f t="shared" si="0"/>
        <v>69737846.992500007</v>
      </c>
      <c r="P65" s="16">
        <f t="shared" si="1"/>
        <v>49786235.871249996</v>
      </c>
      <c r="Q65" s="16">
        <f t="shared" si="2"/>
        <v>15289550.5625</v>
      </c>
      <c r="R65" s="17">
        <f t="shared" si="3"/>
        <v>49786235.871249996</v>
      </c>
      <c r="S65" s="16">
        <f t="shared" si="4"/>
        <v>20837956.978124999</v>
      </c>
      <c r="T65" s="16">
        <f t="shared" si="5"/>
        <v>19386027.475000001</v>
      </c>
      <c r="U65" s="16">
        <f t="shared" si="6"/>
        <v>15341986.625</v>
      </c>
      <c r="V65" s="17">
        <f t="shared" si="7"/>
        <v>19386027.475000001</v>
      </c>
      <c r="W65" s="16">
        <f t="shared" si="8"/>
        <v>25.569243607609796</v>
      </c>
      <c r="X65" s="16">
        <f t="shared" si="9"/>
        <v>24.208513865320956</v>
      </c>
      <c r="Y65" s="3">
        <f t="shared" si="10"/>
        <v>0.38938528160942631</v>
      </c>
      <c r="Z65" s="3">
        <f t="shared" si="11"/>
        <v>-1.360729742288838</v>
      </c>
      <c r="AA65" s="3">
        <f t="shared" si="12"/>
        <v>0.20537993771958796</v>
      </c>
      <c r="AB65" s="3">
        <f t="shared" si="13"/>
        <v>0.68744198217603203</v>
      </c>
      <c r="AC65" s="16" t="s">
        <v>105</v>
      </c>
      <c r="AD65" s="16" t="s">
        <v>389</v>
      </c>
      <c r="AE65" s="16" t="s">
        <v>80</v>
      </c>
      <c r="AF65" s="16" t="s">
        <v>44</v>
      </c>
      <c r="AG65" s="16" t="s">
        <v>390</v>
      </c>
      <c r="AH65" s="16">
        <v>5.5830000000000002</v>
      </c>
      <c r="AI65" s="16">
        <v>0.18099999999999999</v>
      </c>
      <c r="AJ65" s="16">
        <v>1.01</v>
      </c>
      <c r="AK65" s="15" t="s">
        <v>62</v>
      </c>
    </row>
    <row r="66" spans="1:37" x14ac:dyDescent="0.5">
      <c r="A66" s="16" t="s">
        <v>391</v>
      </c>
      <c r="B66" s="16" t="s">
        <v>392</v>
      </c>
      <c r="C66" s="16" t="s">
        <v>393</v>
      </c>
      <c r="D66" s="16">
        <v>30890970.5</v>
      </c>
      <c r="E66" s="16">
        <v>12005887.46875</v>
      </c>
      <c r="F66" s="16">
        <v>9845154.9375</v>
      </c>
      <c r="G66" s="16">
        <v>84459350</v>
      </c>
      <c r="H66" s="16">
        <v>143552403.5</v>
      </c>
      <c r="I66" s="16">
        <v>232493940.5</v>
      </c>
      <c r="J66" s="16">
        <v>113433983</v>
      </c>
      <c r="K66" s="16">
        <v>111562477.5</v>
      </c>
      <c r="L66" s="16">
        <v>70604893.625</v>
      </c>
      <c r="M66" s="16">
        <v>205</v>
      </c>
      <c r="N66" s="16">
        <v>22.8</v>
      </c>
      <c r="O66" s="16">
        <f t="shared" ref="O66:O129" si="14">(I66-F66)*3.72</f>
        <v>828253482.29250002</v>
      </c>
      <c r="P66" s="16">
        <f t="shared" ref="P66:P129" si="15">(G66-D66)*5.89</f>
        <v>315517755.255</v>
      </c>
      <c r="Q66" s="16">
        <f t="shared" ref="Q66:Q129" si="16">(H66-F66)*1</f>
        <v>133707248.5625</v>
      </c>
      <c r="R66" s="17">
        <f t="shared" ref="R66:R129" si="17">MEDIAN(O66:Q66)</f>
        <v>315517755.255</v>
      </c>
      <c r="S66" s="16">
        <f t="shared" ref="S66:S129" si="18">(K66-E66)*1.23</f>
        <v>122454605.7384375</v>
      </c>
      <c r="T66" s="16">
        <f t="shared" ref="T66:T129" si="19">(L66-F66)*12.4</f>
        <v>753420759.72500002</v>
      </c>
      <c r="U66" s="16">
        <f t="shared" ref="U66:U129" si="20">(J66-D66)*1</f>
        <v>82543012.5</v>
      </c>
      <c r="V66" s="17">
        <f t="shared" ref="V66:V129" si="21">MEDIAN(S66:U66)</f>
        <v>122454605.7384375</v>
      </c>
      <c r="W66" s="16">
        <f t="shared" ref="W66:W129" si="22">LOG(R66,2)</f>
        <v>28.233145951937757</v>
      </c>
      <c r="X66" s="16">
        <f t="shared" ref="X66:X129" si="23">LOG(V66,2)</f>
        <v>26.867671796382115</v>
      </c>
      <c r="Y66" s="3">
        <f t="shared" ref="Y66:Y129" si="24">V66/R66</f>
        <v>0.38810686149649565</v>
      </c>
      <c r="Z66" s="3">
        <f t="shared" ref="Z66:Z129" si="25">LOG(Y66,2)</f>
        <v>-1.3654741555556473</v>
      </c>
      <c r="AA66" s="3">
        <f t="shared" ref="AA66:AA129" si="26">TTEST(O66:Q66,S66:U66,2,1)</f>
        <v>0.77864316434529524</v>
      </c>
      <c r="AB66" s="3">
        <f t="shared" ref="AB66:AB129" si="27">-LOG(AA66)</f>
        <v>0.10866152469007541</v>
      </c>
      <c r="AC66" s="16" t="s">
        <v>394</v>
      </c>
      <c r="AD66" s="16" t="s">
        <v>395</v>
      </c>
      <c r="AE66" s="16" t="s">
        <v>396</v>
      </c>
      <c r="AF66" s="16" t="s">
        <v>44</v>
      </c>
      <c r="AG66" s="16" t="s">
        <v>397</v>
      </c>
      <c r="AH66" s="16">
        <v>9.2919999999999998</v>
      </c>
      <c r="AI66" s="16">
        <v>8.4000000000000005E-2</v>
      </c>
      <c r="AJ66" s="16">
        <v>0.77700000000000002</v>
      </c>
      <c r="AK66" s="15" t="s">
        <v>62</v>
      </c>
    </row>
    <row r="67" spans="1:37" x14ac:dyDescent="0.5">
      <c r="A67" s="16" t="s">
        <v>398</v>
      </c>
      <c r="B67" s="16" t="s">
        <v>399</v>
      </c>
      <c r="C67" s="16" t="s">
        <v>400</v>
      </c>
      <c r="D67" s="16">
        <v>54866284</v>
      </c>
      <c r="E67" s="16">
        <v>43302398</v>
      </c>
      <c r="F67" s="16">
        <v>22395862.21875</v>
      </c>
      <c r="G67" s="16">
        <v>124949081.5</v>
      </c>
      <c r="H67" s="16">
        <v>86765998</v>
      </c>
      <c r="I67" s="16">
        <v>77373542</v>
      </c>
      <c r="J67" s="16">
        <v>133495144.5</v>
      </c>
      <c r="K67" s="16">
        <v>72352318</v>
      </c>
      <c r="L67" s="16">
        <v>47217878.6875</v>
      </c>
      <c r="M67" s="16">
        <v>125</v>
      </c>
      <c r="N67" s="16">
        <v>13.7</v>
      </c>
      <c r="O67" s="16">
        <f t="shared" si="14"/>
        <v>204516968.78625003</v>
      </c>
      <c r="P67" s="16">
        <f t="shared" si="15"/>
        <v>412787677.27499998</v>
      </c>
      <c r="Q67" s="16">
        <f t="shared" si="16"/>
        <v>64370135.78125</v>
      </c>
      <c r="R67" s="17">
        <f t="shared" si="17"/>
        <v>204516968.78625003</v>
      </c>
      <c r="S67" s="16">
        <f t="shared" si="18"/>
        <v>35731401.600000001</v>
      </c>
      <c r="T67" s="16">
        <f t="shared" si="19"/>
        <v>307793004.21250004</v>
      </c>
      <c r="U67" s="16">
        <f t="shared" si="20"/>
        <v>78628860.5</v>
      </c>
      <c r="V67" s="17">
        <f t="shared" si="21"/>
        <v>78628860.5</v>
      </c>
      <c r="W67" s="16">
        <f t="shared" si="22"/>
        <v>27.607645307733691</v>
      </c>
      <c r="X67" s="16">
        <f t="shared" si="23"/>
        <v>26.228555611020347</v>
      </c>
      <c r="Y67" s="3">
        <f t="shared" si="24"/>
        <v>0.38446130395262507</v>
      </c>
      <c r="Z67" s="3">
        <f t="shared" si="25"/>
        <v>-1.379089696713343</v>
      </c>
      <c r="AA67" s="3">
        <f t="shared" si="26"/>
        <v>0.24814983231130261</v>
      </c>
      <c r="AB67" s="3">
        <f t="shared" si="27"/>
        <v>0.60528601394358938</v>
      </c>
      <c r="AC67" s="16" t="s">
        <v>401</v>
      </c>
      <c r="AD67" s="16" t="s">
        <v>59</v>
      </c>
      <c r="AE67" s="16" t="s">
        <v>51</v>
      </c>
      <c r="AF67" s="16" t="s">
        <v>44</v>
      </c>
      <c r="AG67" s="16" t="s">
        <v>123</v>
      </c>
      <c r="AH67" s="16">
        <v>1.671</v>
      </c>
      <c r="AI67" s="16">
        <v>0.499</v>
      </c>
      <c r="AJ67" s="16">
        <v>0.83399999999999996</v>
      </c>
      <c r="AK67" s="15" t="s">
        <v>62</v>
      </c>
    </row>
    <row r="68" spans="1:37" x14ac:dyDescent="0.5">
      <c r="A68" s="16" t="s">
        <v>402</v>
      </c>
      <c r="B68" s="16" t="s">
        <v>403</v>
      </c>
      <c r="C68" s="16" t="s">
        <v>404</v>
      </c>
      <c r="D68" s="16">
        <v>8404125.625</v>
      </c>
      <c r="E68" s="16">
        <v>8485941.0625</v>
      </c>
      <c r="F68" s="16">
        <v>10744640.625</v>
      </c>
      <c r="G68" s="16">
        <v>40791441</v>
      </c>
      <c r="H68" s="16">
        <v>45801413.5</v>
      </c>
      <c r="I68" s="16">
        <v>29841861</v>
      </c>
      <c r="J68" s="16">
        <v>42419170.5</v>
      </c>
      <c r="K68" s="16">
        <v>30680894.5</v>
      </c>
      <c r="L68" s="16">
        <v>7564121.375</v>
      </c>
      <c r="M68" s="16">
        <v>795</v>
      </c>
      <c r="N68" s="16">
        <v>90.9</v>
      </c>
      <c r="O68" s="16">
        <f t="shared" si="14"/>
        <v>71041659.795000002</v>
      </c>
      <c r="P68" s="16">
        <f t="shared" si="15"/>
        <v>190761287.55875</v>
      </c>
      <c r="Q68" s="16">
        <f t="shared" si="16"/>
        <v>35056772.875</v>
      </c>
      <c r="R68" s="17">
        <f t="shared" si="17"/>
        <v>71041659.795000002</v>
      </c>
      <c r="S68" s="16">
        <f t="shared" si="18"/>
        <v>27299792.728124999</v>
      </c>
      <c r="T68" s="16">
        <f t="shared" si="19"/>
        <v>-39438438.700000003</v>
      </c>
      <c r="U68" s="16">
        <f t="shared" si="20"/>
        <v>34015044.875</v>
      </c>
      <c r="V68" s="17">
        <f t="shared" si="21"/>
        <v>27299792.728124999</v>
      </c>
      <c r="W68" s="16">
        <f t="shared" si="22"/>
        <v>26.08216195296659</v>
      </c>
      <c r="X68" s="16">
        <f t="shared" si="23"/>
        <v>24.702386661831341</v>
      </c>
      <c r="Y68" s="3">
        <f t="shared" si="24"/>
        <v>0.38427864448694077</v>
      </c>
      <c r="Z68" s="3">
        <f t="shared" si="25"/>
        <v>-1.3797752911352497</v>
      </c>
      <c r="AA68" s="3">
        <f t="shared" si="26"/>
        <v>0.32246078228779418</v>
      </c>
      <c r="AB68" s="3">
        <f t="shared" si="27"/>
        <v>0.4915230967548555</v>
      </c>
      <c r="AC68" s="16" t="s">
        <v>41</v>
      </c>
      <c r="AD68" s="16" t="s">
        <v>42</v>
      </c>
      <c r="AE68" s="16" t="s">
        <v>60</v>
      </c>
      <c r="AF68" s="16" t="s">
        <v>44</v>
      </c>
      <c r="AG68" s="16" t="s">
        <v>405</v>
      </c>
      <c r="AH68" s="16">
        <v>3.6150000000000002</v>
      </c>
      <c r="AI68" s="16">
        <v>0.20799999999999999</v>
      </c>
      <c r="AJ68" s="16">
        <v>0.752</v>
      </c>
      <c r="AK68" s="15" t="s">
        <v>45</v>
      </c>
    </row>
    <row r="69" spans="1:37" x14ac:dyDescent="0.5">
      <c r="A69" s="16" t="s">
        <v>406</v>
      </c>
      <c r="B69" s="16" t="s">
        <v>407</v>
      </c>
      <c r="C69" s="16" t="s">
        <v>408</v>
      </c>
      <c r="D69" s="16">
        <v>2994447.75</v>
      </c>
      <c r="E69" s="16">
        <v>598158.625</v>
      </c>
      <c r="F69" s="16">
        <v>1907217.125</v>
      </c>
      <c r="G69" s="16">
        <v>5002359.5</v>
      </c>
      <c r="H69" s="16">
        <v>9491178</v>
      </c>
      <c r="I69" s="16">
        <v>8312824</v>
      </c>
      <c r="J69" s="16">
        <v>10248693</v>
      </c>
      <c r="K69" s="16">
        <v>6086254.5</v>
      </c>
      <c r="L69" s="16">
        <v>2733577</v>
      </c>
      <c r="M69" s="16">
        <v>228</v>
      </c>
      <c r="N69" s="16">
        <v>26.2</v>
      </c>
      <c r="O69" s="16">
        <f t="shared" si="14"/>
        <v>23828857.575000003</v>
      </c>
      <c r="P69" s="16">
        <f t="shared" si="15"/>
        <v>11826600.2075</v>
      </c>
      <c r="Q69" s="16">
        <f t="shared" si="16"/>
        <v>7583960.875</v>
      </c>
      <c r="R69" s="17">
        <f t="shared" si="17"/>
        <v>11826600.2075</v>
      </c>
      <c r="S69" s="16">
        <f t="shared" si="18"/>
        <v>6750357.9262499996</v>
      </c>
      <c r="T69" s="16">
        <f t="shared" si="19"/>
        <v>10246862.450000001</v>
      </c>
      <c r="U69" s="16">
        <f t="shared" si="20"/>
        <v>7254245.25</v>
      </c>
      <c r="V69" s="17">
        <f t="shared" si="21"/>
        <v>7254245.25</v>
      </c>
      <c r="W69" s="16">
        <f t="shared" si="22"/>
        <v>23.495532065977759</v>
      </c>
      <c r="X69" s="16">
        <f t="shared" si="23"/>
        <v>22.790394089787835</v>
      </c>
      <c r="Y69" s="3">
        <f t="shared" si="24"/>
        <v>0.61338382313791429</v>
      </c>
      <c r="Z69" s="3">
        <f t="shared" si="25"/>
        <v>-0.70513797618992491</v>
      </c>
      <c r="AA69" s="3">
        <f t="shared" si="26"/>
        <v>0.36094598851413895</v>
      </c>
      <c r="AB69" s="3">
        <f t="shared" si="27"/>
        <v>0.4425577804910471</v>
      </c>
      <c r="AC69" s="16" t="s">
        <v>409</v>
      </c>
      <c r="AD69" s="16" t="s">
        <v>72</v>
      </c>
      <c r="AE69" s="16" t="s">
        <v>80</v>
      </c>
      <c r="AF69" s="16" t="s">
        <v>44</v>
      </c>
      <c r="AG69" s="16" t="s">
        <v>44</v>
      </c>
      <c r="AH69" s="16">
        <v>3.1909999999999998</v>
      </c>
      <c r="AI69" s="16">
        <v>0.22900000000000001</v>
      </c>
      <c r="AJ69" s="16">
        <v>0.73199999999999998</v>
      </c>
      <c r="AK69" s="15" t="s">
        <v>290</v>
      </c>
    </row>
    <row r="70" spans="1:37" x14ac:dyDescent="0.5">
      <c r="A70" s="16" t="s">
        <v>410</v>
      </c>
      <c r="B70" s="16" t="s">
        <v>411</v>
      </c>
      <c r="C70" s="16" t="s">
        <v>412</v>
      </c>
      <c r="D70" s="16">
        <v>85539720</v>
      </c>
      <c r="E70" s="16">
        <v>32620562</v>
      </c>
      <c r="F70" s="16">
        <v>53592069</v>
      </c>
      <c r="G70" s="16">
        <v>169934135.75</v>
      </c>
      <c r="H70" s="16">
        <v>191422224</v>
      </c>
      <c r="I70" s="16">
        <v>266512127.125</v>
      </c>
      <c r="J70" s="16">
        <v>276195042</v>
      </c>
      <c r="K70" s="16">
        <v>184667828</v>
      </c>
      <c r="L70" s="16">
        <v>129365522</v>
      </c>
      <c r="M70" s="16">
        <v>597</v>
      </c>
      <c r="N70" s="16">
        <v>68.3</v>
      </c>
      <c r="O70" s="16">
        <f t="shared" si="14"/>
        <v>792062616.22500002</v>
      </c>
      <c r="P70" s="16">
        <f t="shared" si="15"/>
        <v>497083108.76749998</v>
      </c>
      <c r="Q70" s="16">
        <f t="shared" si="16"/>
        <v>137830155</v>
      </c>
      <c r="R70" s="17">
        <f t="shared" si="17"/>
        <v>497083108.76749998</v>
      </c>
      <c r="S70" s="16">
        <f t="shared" si="18"/>
        <v>187018137.18000001</v>
      </c>
      <c r="T70" s="16">
        <f t="shared" si="19"/>
        <v>939590817.20000005</v>
      </c>
      <c r="U70" s="16">
        <f t="shared" si="20"/>
        <v>190655322</v>
      </c>
      <c r="V70" s="17">
        <f t="shared" si="21"/>
        <v>190655322</v>
      </c>
      <c r="W70" s="16">
        <f t="shared" si="22"/>
        <v>28.888911839423486</v>
      </c>
      <c r="X70" s="16">
        <f t="shared" si="23"/>
        <v>27.506391562472622</v>
      </c>
      <c r="Y70" s="3">
        <f t="shared" si="24"/>
        <v>0.38354818065076307</v>
      </c>
      <c r="Z70" s="3">
        <f t="shared" si="25"/>
        <v>-1.3825202769508655</v>
      </c>
      <c r="AA70" s="3">
        <f t="shared" si="26"/>
        <v>0.91570732954427747</v>
      </c>
      <c r="AB70" s="3">
        <f t="shared" si="27"/>
        <v>3.8243309600598595E-2</v>
      </c>
      <c r="AC70" s="16" t="s">
        <v>413</v>
      </c>
      <c r="AD70" s="16" t="s">
        <v>414</v>
      </c>
      <c r="AE70" s="16" t="s">
        <v>51</v>
      </c>
      <c r="AF70" s="16" t="s">
        <v>44</v>
      </c>
      <c r="AG70" s="16" t="s">
        <v>44</v>
      </c>
      <c r="AH70" s="16">
        <v>3.4460000000000002</v>
      </c>
      <c r="AI70" s="16">
        <v>0.28000000000000003</v>
      </c>
      <c r="AJ70" s="16">
        <v>0.96499999999999997</v>
      </c>
      <c r="AK70" s="15" t="s">
        <v>62</v>
      </c>
    </row>
    <row r="71" spans="1:37" x14ac:dyDescent="0.5">
      <c r="A71" s="16" t="s">
        <v>415</v>
      </c>
      <c r="B71" s="16" t="s">
        <v>416</v>
      </c>
      <c r="C71" s="16" t="s">
        <v>417</v>
      </c>
      <c r="D71" s="16">
        <v>18545465.0625</v>
      </c>
      <c r="E71" s="16">
        <v>21592833.125</v>
      </c>
      <c r="F71" s="16">
        <v>5601149.0625</v>
      </c>
      <c r="G71" s="16">
        <v>95542947</v>
      </c>
      <c r="H71" s="16">
        <v>63543702.25</v>
      </c>
      <c r="I71" s="16">
        <v>43974189</v>
      </c>
      <c r="J71" s="16">
        <v>72518195.5</v>
      </c>
      <c r="K71" s="16">
        <v>32282820</v>
      </c>
      <c r="L71" s="16">
        <v>25089955</v>
      </c>
      <c r="M71" s="16">
        <v>263</v>
      </c>
      <c r="N71" s="16">
        <v>29.3</v>
      </c>
      <c r="O71" s="16">
        <f t="shared" si="14"/>
        <v>142747708.5675</v>
      </c>
      <c r="P71" s="16">
        <f t="shared" si="15"/>
        <v>453515168.611875</v>
      </c>
      <c r="Q71" s="16">
        <f t="shared" si="16"/>
        <v>57942553.1875</v>
      </c>
      <c r="R71" s="17">
        <f t="shared" si="17"/>
        <v>142747708.5675</v>
      </c>
      <c r="S71" s="16">
        <f t="shared" si="18"/>
        <v>13148683.856249999</v>
      </c>
      <c r="T71" s="16">
        <f t="shared" si="19"/>
        <v>241661193.625</v>
      </c>
      <c r="U71" s="16">
        <f t="shared" si="20"/>
        <v>53972730.4375</v>
      </c>
      <c r="V71" s="17">
        <f t="shared" si="21"/>
        <v>53972730.4375</v>
      </c>
      <c r="W71" s="16">
        <f t="shared" si="22"/>
        <v>27.088892346264338</v>
      </c>
      <c r="X71" s="16">
        <f t="shared" si="23"/>
        <v>25.685727338162792</v>
      </c>
      <c r="Y71" s="3">
        <f t="shared" si="24"/>
        <v>0.37809875184075781</v>
      </c>
      <c r="Z71" s="3">
        <f t="shared" si="25"/>
        <v>-1.4031650081015463</v>
      </c>
      <c r="AA71" s="3">
        <f t="shared" si="26"/>
        <v>0.1970846993597074</v>
      </c>
      <c r="AB71" s="3">
        <f t="shared" si="27"/>
        <v>0.70534709079708202</v>
      </c>
      <c r="AC71" s="16" t="s">
        <v>92</v>
      </c>
      <c r="AD71" s="16" t="s">
        <v>93</v>
      </c>
      <c r="AE71" s="16" t="s">
        <v>60</v>
      </c>
      <c r="AF71" s="16" t="s">
        <v>44</v>
      </c>
      <c r="AG71" s="16" t="s">
        <v>67</v>
      </c>
      <c r="AH71" s="16">
        <v>1.7410000000000001</v>
      </c>
      <c r="AI71" s="16">
        <v>0.29199999999999998</v>
      </c>
      <c r="AJ71" s="16">
        <v>0.50800000000000001</v>
      </c>
      <c r="AK71" s="15" t="s">
        <v>62</v>
      </c>
    </row>
    <row r="72" spans="1:37" x14ac:dyDescent="0.5">
      <c r="A72" s="16" t="s">
        <v>418</v>
      </c>
      <c r="B72" s="16" t="s">
        <v>419</v>
      </c>
      <c r="C72" s="16" t="s">
        <v>420</v>
      </c>
      <c r="D72" s="16">
        <v>939627.3125</v>
      </c>
      <c r="E72" s="16">
        <v>1565586.875</v>
      </c>
      <c r="F72" s="16">
        <v>1578855.625</v>
      </c>
      <c r="G72" s="16">
        <v>2258032</v>
      </c>
      <c r="H72" s="16">
        <v>6346536</v>
      </c>
      <c r="I72" s="16">
        <v>8343423.5</v>
      </c>
      <c r="J72" s="16">
        <v>3840182.75</v>
      </c>
      <c r="K72" s="16">
        <v>6125002.5</v>
      </c>
      <c r="L72" s="16">
        <v>1700734</v>
      </c>
      <c r="M72" s="16">
        <v>814</v>
      </c>
      <c r="N72" s="16">
        <v>92.4</v>
      </c>
      <c r="O72" s="16">
        <f t="shared" si="14"/>
        <v>25164192.495000001</v>
      </c>
      <c r="P72" s="16">
        <f t="shared" si="15"/>
        <v>7765403.609375</v>
      </c>
      <c r="Q72" s="16">
        <f t="shared" si="16"/>
        <v>4767680.375</v>
      </c>
      <c r="R72" s="17">
        <f t="shared" si="17"/>
        <v>7765403.609375</v>
      </c>
      <c r="S72" s="16">
        <f t="shared" si="18"/>
        <v>5608081.21875</v>
      </c>
      <c r="T72" s="16">
        <f t="shared" si="19"/>
        <v>1511291.85</v>
      </c>
      <c r="U72" s="16">
        <f t="shared" si="20"/>
        <v>2900555.4375</v>
      </c>
      <c r="V72" s="17">
        <f t="shared" si="21"/>
        <v>2900555.4375</v>
      </c>
      <c r="W72" s="16">
        <f t="shared" si="22"/>
        <v>22.888629480428865</v>
      </c>
      <c r="X72" s="16">
        <f t="shared" si="23"/>
        <v>21.467897762735912</v>
      </c>
      <c r="Y72" s="3">
        <f t="shared" si="24"/>
        <v>0.37352281779638907</v>
      </c>
      <c r="Z72" s="3">
        <f t="shared" si="25"/>
        <v>-1.4207317176929548</v>
      </c>
      <c r="AA72" s="3">
        <f t="shared" si="26"/>
        <v>0.2249171110425725</v>
      </c>
      <c r="AB72" s="3">
        <f t="shared" si="27"/>
        <v>0.64797750344080896</v>
      </c>
      <c r="AC72" s="16" t="s">
        <v>58</v>
      </c>
      <c r="AD72" s="16" t="s">
        <v>113</v>
      </c>
      <c r="AE72" s="16" t="s">
        <v>60</v>
      </c>
      <c r="AF72" s="16" t="s">
        <v>44</v>
      </c>
      <c r="AG72" s="16" t="s">
        <v>421</v>
      </c>
      <c r="AH72" s="16">
        <v>2.4529999999999998</v>
      </c>
      <c r="AI72" s="16">
        <v>0.247</v>
      </c>
      <c r="AJ72" s="16">
        <v>0.60499999999999998</v>
      </c>
      <c r="AK72" s="15" t="s">
        <v>62</v>
      </c>
    </row>
    <row r="73" spans="1:37" x14ac:dyDescent="0.5">
      <c r="A73" s="16" t="s">
        <v>422</v>
      </c>
      <c r="B73" s="16" t="s">
        <v>423</v>
      </c>
      <c r="C73" s="16" t="s">
        <v>424</v>
      </c>
      <c r="D73" s="16">
        <v>15911956</v>
      </c>
      <c r="E73" s="16">
        <v>4179756.3125</v>
      </c>
      <c r="F73" s="16">
        <v>8260909.9375</v>
      </c>
      <c r="G73" s="16">
        <v>37751657.078125</v>
      </c>
      <c r="H73" s="16">
        <v>49582313</v>
      </c>
      <c r="I73" s="16">
        <v>52449289.5</v>
      </c>
      <c r="J73" s="16">
        <v>57040717</v>
      </c>
      <c r="K73" s="16">
        <v>42990086</v>
      </c>
      <c r="L73" s="16">
        <v>26793940.125</v>
      </c>
      <c r="M73" s="16">
        <v>225</v>
      </c>
      <c r="N73" s="16">
        <v>26.5</v>
      </c>
      <c r="O73" s="16">
        <f t="shared" si="14"/>
        <v>164380771.9725</v>
      </c>
      <c r="P73" s="16">
        <f t="shared" si="15"/>
        <v>128635839.35015625</v>
      </c>
      <c r="Q73" s="16">
        <f t="shared" si="16"/>
        <v>41321403.0625</v>
      </c>
      <c r="R73" s="17">
        <f t="shared" si="17"/>
        <v>128635839.35015625</v>
      </c>
      <c r="S73" s="16">
        <f t="shared" si="18"/>
        <v>47736705.515625</v>
      </c>
      <c r="T73" s="16">
        <f t="shared" si="19"/>
        <v>229809574.32500002</v>
      </c>
      <c r="U73" s="16">
        <f t="shared" si="20"/>
        <v>41128761</v>
      </c>
      <c r="V73" s="17">
        <f t="shared" si="21"/>
        <v>47736705.515625</v>
      </c>
      <c r="W73" s="16">
        <f t="shared" si="22"/>
        <v>26.938717408368539</v>
      </c>
      <c r="X73" s="16">
        <f t="shared" si="23"/>
        <v>25.508595668413481</v>
      </c>
      <c r="Y73" s="3">
        <f t="shared" si="24"/>
        <v>0.37109957657820514</v>
      </c>
      <c r="Z73" s="3">
        <f t="shared" si="25"/>
        <v>-1.4301217399550552</v>
      </c>
      <c r="AA73" s="3">
        <f t="shared" si="26"/>
        <v>0.94143444743343263</v>
      </c>
      <c r="AB73" s="3">
        <f t="shared" si="27"/>
        <v>2.6209914743515524E-2</v>
      </c>
      <c r="AC73" s="16" t="s">
        <v>425</v>
      </c>
      <c r="AD73" s="16" t="s">
        <v>426</v>
      </c>
      <c r="AE73" s="16" t="s">
        <v>51</v>
      </c>
      <c r="AF73" s="16" t="s">
        <v>44</v>
      </c>
      <c r="AG73" s="16" t="s">
        <v>427</v>
      </c>
      <c r="AH73" s="16">
        <v>5.2039999999999997</v>
      </c>
      <c r="AI73" s="16">
        <v>0.16700000000000001</v>
      </c>
      <c r="AJ73" s="16">
        <v>0.86699999999999999</v>
      </c>
      <c r="AK73" s="15" t="s">
        <v>62</v>
      </c>
    </row>
    <row r="74" spans="1:37" x14ac:dyDescent="0.5">
      <c r="A74" s="16" t="s">
        <v>428</v>
      </c>
      <c r="B74" s="16" t="s">
        <v>429</v>
      </c>
      <c r="C74" s="16" t="s">
        <v>430</v>
      </c>
      <c r="D74" s="16">
        <v>5064321</v>
      </c>
      <c r="E74" s="16">
        <v>645205.8125</v>
      </c>
      <c r="F74" s="16">
        <v>51131820</v>
      </c>
      <c r="G74" s="16">
        <v>12846850</v>
      </c>
      <c r="H74" s="16">
        <v>52225034.5</v>
      </c>
      <c r="I74" s="16">
        <v>15427512.4375</v>
      </c>
      <c r="J74" s="16">
        <v>48995588</v>
      </c>
      <c r="K74" s="16">
        <v>11532228</v>
      </c>
      <c r="L74" s="16">
        <v>6444015.5</v>
      </c>
      <c r="M74" s="16">
        <v>417</v>
      </c>
      <c r="N74" s="16">
        <v>48.1</v>
      </c>
      <c r="O74" s="16">
        <f t="shared" si="14"/>
        <v>-132820024.13250001</v>
      </c>
      <c r="P74" s="16">
        <f t="shared" si="15"/>
        <v>45839095.809999995</v>
      </c>
      <c r="Q74" s="16">
        <f t="shared" si="16"/>
        <v>1093214.5</v>
      </c>
      <c r="R74" s="17">
        <f t="shared" si="17"/>
        <v>1093214.5</v>
      </c>
      <c r="S74" s="16">
        <f t="shared" si="18"/>
        <v>13391037.290625</v>
      </c>
      <c r="T74" s="16">
        <f t="shared" si="19"/>
        <v>-554128775.80000007</v>
      </c>
      <c r="U74" s="16">
        <f t="shared" si="20"/>
        <v>43931267</v>
      </c>
      <c r="V74" s="17">
        <f t="shared" si="21"/>
        <v>13391037.290625</v>
      </c>
      <c r="W74" s="16">
        <f t="shared" si="22"/>
        <v>20.060145069807774</v>
      </c>
      <c r="X74" s="16">
        <f t="shared" si="23"/>
        <v>23.674764382609293</v>
      </c>
      <c r="Y74" s="3">
        <f t="shared" si="24"/>
        <v>12.249231317938978</v>
      </c>
      <c r="Z74" s="3">
        <f t="shared" si="25"/>
        <v>3.6146193128015169</v>
      </c>
      <c r="AA74" s="3">
        <f t="shared" si="26"/>
        <v>0.61673673237415072</v>
      </c>
      <c r="AB74" s="3">
        <f t="shared" si="27"/>
        <v>0.20990018455192289</v>
      </c>
      <c r="AC74" s="16" t="s">
        <v>431</v>
      </c>
      <c r="AD74" s="16" t="s">
        <v>432</v>
      </c>
      <c r="AE74" s="16" t="s">
        <v>433</v>
      </c>
      <c r="AF74" s="16" t="s">
        <v>44</v>
      </c>
      <c r="AG74" s="16" t="s">
        <v>434</v>
      </c>
      <c r="AH74" s="16">
        <v>2.2770000000000001</v>
      </c>
      <c r="AI74" s="16">
        <v>0.32800000000000001</v>
      </c>
      <c r="AJ74" s="16">
        <v>0.748</v>
      </c>
      <c r="AK74" s="15" t="s">
        <v>342</v>
      </c>
    </row>
    <row r="75" spans="1:37" x14ac:dyDescent="0.5">
      <c r="A75" s="16" t="s">
        <v>435</v>
      </c>
      <c r="B75" s="16" t="s">
        <v>436</v>
      </c>
      <c r="C75" s="16" t="s">
        <v>437</v>
      </c>
      <c r="D75" s="16">
        <v>1138528.296875</v>
      </c>
      <c r="E75" s="16">
        <v>1900800.765625</v>
      </c>
      <c r="F75" s="16">
        <v>459199.9375</v>
      </c>
      <c r="G75" s="16">
        <v>2918447.125</v>
      </c>
      <c r="H75" s="16">
        <v>3289105.4375</v>
      </c>
      <c r="I75" s="16">
        <v>8327165.9375</v>
      </c>
      <c r="J75" s="16">
        <v>4987446.8125</v>
      </c>
      <c r="K75" s="16">
        <v>3382938.25</v>
      </c>
      <c r="L75" s="16">
        <v>11869303.90625</v>
      </c>
      <c r="M75" s="16">
        <v>978</v>
      </c>
      <c r="N75" s="16">
        <v>105.7</v>
      </c>
      <c r="O75" s="16">
        <f t="shared" si="14"/>
        <v>29268833.520000003</v>
      </c>
      <c r="P75" s="16">
        <f t="shared" si="15"/>
        <v>10483721.897656249</v>
      </c>
      <c r="Q75" s="16">
        <f t="shared" si="16"/>
        <v>2829905.5</v>
      </c>
      <c r="R75" s="17">
        <f t="shared" si="17"/>
        <v>10483721.897656249</v>
      </c>
      <c r="S75" s="16">
        <f t="shared" si="18"/>
        <v>1823029.1057812499</v>
      </c>
      <c r="T75" s="16">
        <f t="shared" si="19"/>
        <v>141485289.21250001</v>
      </c>
      <c r="U75" s="16">
        <f t="shared" si="20"/>
        <v>3848918.515625</v>
      </c>
      <c r="V75" s="17">
        <f t="shared" si="21"/>
        <v>3848918.515625</v>
      </c>
      <c r="W75" s="16">
        <f t="shared" si="22"/>
        <v>23.321647653036891</v>
      </c>
      <c r="X75" s="16">
        <f t="shared" si="23"/>
        <v>21.876021697903923</v>
      </c>
      <c r="Y75" s="3">
        <f t="shared" si="24"/>
        <v>0.36713283251871343</v>
      </c>
      <c r="Z75" s="3">
        <f t="shared" si="25"/>
        <v>-1.4456259551329687</v>
      </c>
      <c r="AA75" s="3">
        <f t="shared" si="26"/>
        <v>0.54892457447909027</v>
      </c>
      <c r="AB75" s="3">
        <f t="shared" si="27"/>
        <v>0.26048732611078035</v>
      </c>
      <c r="AC75" s="16" t="s">
        <v>438</v>
      </c>
      <c r="AD75" s="16" t="s">
        <v>439</v>
      </c>
      <c r="AE75" s="16" t="s">
        <v>51</v>
      </c>
      <c r="AF75" s="16" t="s">
        <v>52</v>
      </c>
      <c r="AG75" s="16" t="s">
        <v>440</v>
      </c>
      <c r="AH75" s="16">
        <v>4.3810000000000002</v>
      </c>
      <c r="AI75" s="16">
        <v>0.34599999999999997</v>
      </c>
      <c r="AJ75" s="16">
        <v>1.516</v>
      </c>
      <c r="AK75" s="15" t="s">
        <v>242</v>
      </c>
    </row>
    <row r="76" spans="1:37" x14ac:dyDescent="0.5">
      <c r="A76" s="16" t="s">
        <v>441</v>
      </c>
      <c r="B76" s="16" t="s">
        <v>442</v>
      </c>
      <c r="C76" s="16" t="s">
        <v>443</v>
      </c>
      <c r="D76" s="16">
        <v>4224684.5</v>
      </c>
      <c r="E76" s="16">
        <v>3305775.25</v>
      </c>
      <c r="F76" s="16">
        <v>6009339</v>
      </c>
      <c r="G76" s="16">
        <v>7451640.5</v>
      </c>
      <c r="H76" s="16">
        <v>7393343.5</v>
      </c>
      <c r="I76" s="16">
        <v>9798122</v>
      </c>
      <c r="J76" s="16">
        <v>11508249</v>
      </c>
      <c r="K76" s="16">
        <v>6134049.5</v>
      </c>
      <c r="L76" s="16">
        <v>8038833</v>
      </c>
      <c r="M76" s="16">
        <v>709</v>
      </c>
      <c r="N76" s="16">
        <v>78.3</v>
      </c>
      <c r="O76" s="16">
        <f t="shared" si="14"/>
        <v>14094272.760000002</v>
      </c>
      <c r="P76" s="16">
        <f t="shared" si="15"/>
        <v>19006770.84</v>
      </c>
      <c r="Q76" s="16">
        <f t="shared" si="16"/>
        <v>1384004.5</v>
      </c>
      <c r="R76" s="17">
        <f t="shared" si="17"/>
        <v>14094272.760000002</v>
      </c>
      <c r="S76" s="16">
        <f t="shared" si="18"/>
        <v>3478777.3275000001</v>
      </c>
      <c r="T76" s="16">
        <f t="shared" si="19"/>
        <v>25165725.600000001</v>
      </c>
      <c r="U76" s="16">
        <f t="shared" si="20"/>
        <v>7283564.5</v>
      </c>
      <c r="V76" s="17">
        <f t="shared" si="21"/>
        <v>7283564.5</v>
      </c>
      <c r="W76" s="16">
        <f t="shared" si="22"/>
        <v>23.748605703481406</v>
      </c>
      <c r="X76" s="16">
        <f t="shared" si="23"/>
        <v>22.796213232375685</v>
      </c>
      <c r="Y76" s="3">
        <f t="shared" si="24"/>
        <v>0.51677476546863699</v>
      </c>
      <c r="Z76" s="3">
        <f t="shared" si="25"/>
        <v>-0.95239247110572356</v>
      </c>
      <c r="AA76" s="3">
        <f t="shared" si="26"/>
        <v>0.93881768813582067</v>
      </c>
      <c r="AB76" s="3">
        <f t="shared" si="27"/>
        <v>2.7418736513352169E-2</v>
      </c>
      <c r="AC76" s="16" t="s">
        <v>155</v>
      </c>
      <c r="AD76" s="16" t="s">
        <v>118</v>
      </c>
      <c r="AE76" s="16" t="s">
        <v>44</v>
      </c>
      <c r="AF76" s="16" t="s">
        <v>44</v>
      </c>
      <c r="AG76" s="16" t="s">
        <v>44</v>
      </c>
      <c r="AH76" s="16">
        <v>1.903</v>
      </c>
      <c r="AI76" s="16">
        <v>0.56699999999999995</v>
      </c>
      <c r="AJ76" s="16">
        <v>1.079</v>
      </c>
      <c r="AK76" s="15" t="s">
        <v>62</v>
      </c>
    </row>
    <row r="77" spans="1:37" x14ac:dyDescent="0.5">
      <c r="A77" s="16" t="s">
        <v>444</v>
      </c>
      <c r="B77" s="16" t="s">
        <v>445</v>
      </c>
      <c r="C77" s="16" t="s">
        <v>446</v>
      </c>
      <c r="D77" s="16">
        <v>211367.625</v>
      </c>
      <c r="E77" s="16">
        <v>417432.71875</v>
      </c>
      <c r="F77" s="16">
        <v>610583.0625</v>
      </c>
      <c r="G77" s="16">
        <v>3281119.375</v>
      </c>
      <c r="H77" s="16">
        <v>2012647.125</v>
      </c>
      <c r="I77" s="16">
        <v>9822423.75</v>
      </c>
      <c r="J77" s="16">
        <v>2801884.75</v>
      </c>
      <c r="K77" s="16">
        <v>5805463.5</v>
      </c>
      <c r="L77" s="16">
        <v>3427755.875</v>
      </c>
      <c r="M77" s="16">
        <v>504</v>
      </c>
      <c r="N77" s="16">
        <v>56.2</v>
      </c>
      <c r="O77" s="16">
        <f t="shared" si="14"/>
        <v>34268047.357500002</v>
      </c>
      <c r="P77" s="16">
        <f t="shared" si="15"/>
        <v>18080837.807499997</v>
      </c>
      <c r="Q77" s="16">
        <f t="shared" si="16"/>
        <v>1402064.0625</v>
      </c>
      <c r="R77" s="17">
        <f t="shared" si="17"/>
        <v>18080837.807499997</v>
      </c>
      <c r="S77" s="16">
        <f t="shared" si="18"/>
        <v>6627277.8609374994</v>
      </c>
      <c r="T77" s="16">
        <f t="shared" si="19"/>
        <v>34932942.875</v>
      </c>
      <c r="U77" s="16">
        <f t="shared" si="20"/>
        <v>2590517.125</v>
      </c>
      <c r="V77" s="17">
        <f t="shared" si="21"/>
        <v>6627277.8609374994</v>
      </c>
      <c r="W77" s="16">
        <f t="shared" si="22"/>
        <v>24.107958193331971</v>
      </c>
      <c r="X77" s="16">
        <f t="shared" si="23"/>
        <v>22.659984977676633</v>
      </c>
      <c r="Y77" s="3">
        <f t="shared" si="24"/>
        <v>0.36653599415556287</v>
      </c>
      <c r="Z77" s="3">
        <f t="shared" si="25"/>
        <v>-1.4479732156553378</v>
      </c>
      <c r="AA77" s="3">
        <f t="shared" si="26"/>
        <v>0.8289016142482315</v>
      </c>
      <c r="AB77" s="3">
        <f t="shared" si="27"/>
        <v>8.1497014594231892E-2</v>
      </c>
      <c r="AC77" s="16" t="s">
        <v>447</v>
      </c>
      <c r="AD77" s="16" t="s">
        <v>72</v>
      </c>
      <c r="AE77" s="16" t="s">
        <v>44</v>
      </c>
      <c r="AF77" s="16" t="s">
        <v>44</v>
      </c>
      <c r="AG77" s="16" t="s">
        <v>448</v>
      </c>
      <c r="AH77" s="16">
        <v>8.2119999999999997</v>
      </c>
      <c r="AI77" s="16">
        <v>0.127</v>
      </c>
      <c r="AJ77" s="16">
        <v>1.0449999999999999</v>
      </c>
      <c r="AK77" s="15" t="s">
        <v>62</v>
      </c>
    </row>
    <row r="78" spans="1:37" x14ac:dyDescent="0.5">
      <c r="A78" s="16" t="s">
        <v>449</v>
      </c>
      <c r="B78" s="16" t="s">
        <v>450</v>
      </c>
      <c r="C78" s="16" t="s">
        <v>451</v>
      </c>
      <c r="D78" s="16"/>
      <c r="E78" s="16"/>
      <c r="F78" s="16">
        <v>2618621</v>
      </c>
      <c r="G78" s="16">
        <v>9942396</v>
      </c>
      <c r="H78" s="16">
        <v>5250989.5</v>
      </c>
      <c r="I78" s="16">
        <v>6962353.5</v>
      </c>
      <c r="J78" s="16">
        <v>7210979.5</v>
      </c>
      <c r="K78" s="16">
        <v>4777406</v>
      </c>
      <c r="L78" s="16"/>
      <c r="M78" s="16">
        <v>474</v>
      </c>
      <c r="N78" s="16">
        <v>51.3</v>
      </c>
      <c r="O78" s="16">
        <f t="shared" si="14"/>
        <v>16158684.9</v>
      </c>
      <c r="P78" s="16">
        <f t="shared" si="15"/>
        <v>58560712.439999998</v>
      </c>
      <c r="Q78" s="16">
        <f t="shared" si="16"/>
        <v>2632368.5</v>
      </c>
      <c r="R78" s="17">
        <f t="shared" si="17"/>
        <v>16158684.9</v>
      </c>
      <c r="S78" s="16">
        <f t="shared" si="18"/>
        <v>5876209.3799999999</v>
      </c>
      <c r="T78" s="16">
        <f t="shared" si="19"/>
        <v>-32470900.400000002</v>
      </c>
      <c r="U78" s="16">
        <f t="shared" si="20"/>
        <v>7210979.5</v>
      </c>
      <c r="V78" s="17">
        <f t="shared" si="21"/>
        <v>5876209.3799999999</v>
      </c>
      <c r="W78" s="16">
        <f t="shared" si="22"/>
        <v>23.945806451072713</v>
      </c>
      <c r="X78" s="16">
        <f t="shared" si="23"/>
        <v>22.486454371975672</v>
      </c>
      <c r="Y78" s="3">
        <f t="shared" si="24"/>
        <v>0.36365641241014607</v>
      </c>
      <c r="Z78" s="3">
        <f t="shared" si="25"/>
        <v>-1.4593520790970411</v>
      </c>
      <c r="AA78" s="3">
        <f t="shared" si="26"/>
        <v>0.39111096010005875</v>
      </c>
      <c r="AB78" s="3">
        <f t="shared" si="27"/>
        <v>0.40770001364571506</v>
      </c>
      <c r="AC78" s="16" t="s">
        <v>49</v>
      </c>
      <c r="AD78" s="16" t="s">
        <v>452</v>
      </c>
      <c r="AE78" s="16" t="s">
        <v>51</v>
      </c>
      <c r="AF78" s="16" t="s">
        <v>52</v>
      </c>
      <c r="AG78" s="16" t="s">
        <v>453</v>
      </c>
      <c r="AH78" s="16">
        <v>2.2410000000000001</v>
      </c>
      <c r="AI78" s="16">
        <v>0.376</v>
      </c>
      <c r="AJ78" s="16">
        <v>0.84299999999999997</v>
      </c>
      <c r="AK78" s="15" t="s">
        <v>454</v>
      </c>
    </row>
    <row r="79" spans="1:37" x14ac:dyDescent="0.5">
      <c r="A79" s="16" t="s">
        <v>455</v>
      </c>
      <c r="B79" s="16" t="s">
        <v>456</v>
      </c>
      <c r="C79" s="16" t="s">
        <v>457</v>
      </c>
      <c r="D79" s="16">
        <v>3081081.75</v>
      </c>
      <c r="E79" s="16">
        <v>898097.9375</v>
      </c>
      <c r="F79" s="16">
        <v>1506544.5</v>
      </c>
      <c r="G79" s="16">
        <v>8490521</v>
      </c>
      <c r="H79" s="16">
        <v>6394331.5</v>
      </c>
      <c r="I79" s="16">
        <v>16778116</v>
      </c>
      <c r="J79" s="16">
        <v>10123653</v>
      </c>
      <c r="K79" s="16">
        <v>10251434</v>
      </c>
      <c r="L79" s="16">
        <v>4412768</v>
      </c>
      <c r="M79" s="16">
        <v>362</v>
      </c>
      <c r="N79" s="16">
        <v>40.4</v>
      </c>
      <c r="O79" s="16">
        <f t="shared" si="14"/>
        <v>56810245.980000004</v>
      </c>
      <c r="P79" s="16">
        <f t="shared" si="15"/>
        <v>31861597.182499997</v>
      </c>
      <c r="Q79" s="16">
        <f t="shared" si="16"/>
        <v>4887787</v>
      </c>
      <c r="R79" s="17">
        <f t="shared" si="17"/>
        <v>31861597.182499997</v>
      </c>
      <c r="S79" s="16">
        <f t="shared" si="18"/>
        <v>11504603.356875001</v>
      </c>
      <c r="T79" s="16">
        <f t="shared" si="19"/>
        <v>36037171.399999999</v>
      </c>
      <c r="U79" s="16">
        <f t="shared" si="20"/>
        <v>7042571.25</v>
      </c>
      <c r="V79" s="17">
        <f t="shared" si="21"/>
        <v>11504603.356875001</v>
      </c>
      <c r="W79" s="16">
        <f t="shared" si="22"/>
        <v>24.925315253407359</v>
      </c>
      <c r="X79" s="16">
        <f t="shared" si="23"/>
        <v>23.45570790897008</v>
      </c>
      <c r="Y79" s="3">
        <f t="shared" si="24"/>
        <v>0.36108056011686418</v>
      </c>
      <c r="Z79" s="3">
        <f t="shared" si="25"/>
        <v>-1.4696073444372775</v>
      </c>
      <c r="AA79" s="3">
        <f t="shared" si="26"/>
        <v>0.5059702223224507</v>
      </c>
      <c r="AB79" s="3">
        <f t="shared" si="27"/>
        <v>0.29587504177993501</v>
      </c>
      <c r="AC79" s="16" t="s">
        <v>413</v>
      </c>
      <c r="AD79" s="16" t="s">
        <v>458</v>
      </c>
      <c r="AE79" s="16" t="s">
        <v>145</v>
      </c>
      <c r="AF79" s="16" t="s">
        <v>44</v>
      </c>
      <c r="AG79" s="16" t="s">
        <v>459</v>
      </c>
      <c r="AH79" s="16">
        <v>6.72</v>
      </c>
      <c r="AI79" s="16">
        <v>0.17699999999999999</v>
      </c>
      <c r="AJ79" s="16">
        <v>1.1919999999999999</v>
      </c>
      <c r="AK79" s="15" t="s">
        <v>82</v>
      </c>
    </row>
    <row r="80" spans="1:37" x14ac:dyDescent="0.5">
      <c r="A80" s="16" t="s">
        <v>460</v>
      </c>
      <c r="B80" s="16" t="s">
        <v>461</v>
      </c>
      <c r="C80" s="16" t="s">
        <v>462</v>
      </c>
      <c r="D80" s="16">
        <v>4327921</v>
      </c>
      <c r="E80" s="16">
        <v>3938185.75</v>
      </c>
      <c r="F80" s="16">
        <v>2083907.75</v>
      </c>
      <c r="G80" s="16">
        <v>13700521</v>
      </c>
      <c r="H80" s="16">
        <v>10577636</v>
      </c>
      <c r="I80" s="16">
        <v>8024011.5</v>
      </c>
      <c r="J80" s="16">
        <v>12303425.25</v>
      </c>
      <c r="K80" s="16">
        <v>6100464</v>
      </c>
      <c r="L80" s="16">
        <v>3888881.25</v>
      </c>
      <c r="M80" s="16">
        <v>418</v>
      </c>
      <c r="N80" s="16">
        <v>47.3</v>
      </c>
      <c r="O80" s="16">
        <f t="shared" si="14"/>
        <v>22097185.950000003</v>
      </c>
      <c r="P80" s="16">
        <f t="shared" si="15"/>
        <v>55204614</v>
      </c>
      <c r="Q80" s="16">
        <f t="shared" si="16"/>
        <v>8493728.25</v>
      </c>
      <c r="R80" s="17">
        <f t="shared" si="17"/>
        <v>22097185.950000003</v>
      </c>
      <c r="S80" s="16">
        <f t="shared" si="18"/>
        <v>2659602.2475000001</v>
      </c>
      <c r="T80" s="16">
        <f t="shared" si="19"/>
        <v>22381671.400000002</v>
      </c>
      <c r="U80" s="16">
        <f t="shared" si="20"/>
        <v>7975504.25</v>
      </c>
      <c r="V80" s="17">
        <f t="shared" si="21"/>
        <v>7975504.25</v>
      </c>
      <c r="W80" s="16">
        <f t="shared" si="22"/>
        <v>24.397359320051088</v>
      </c>
      <c r="X80" s="16">
        <f t="shared" si="23"/>
        <v>22.927144305252028</v>
      </c>
      <c r="Y80" s="3">
        <f t="shared" si="24"/>
        <v>0.36092850320608355</v>
      </c>
      <c r="Z80" s="3">
        <f t="shared" si="25"/>
        <v>-1.4702150147990589</v>
      </c>
      <c r="AA80" s="3">
        <f t="shared" si="26"/>
        <v>0.20126585475666525</v>
      </c>
      <c r="AB80" s="3">
        <f t="shared" si="27"/>
        <v>0.69622989798063561</v>
      </c>
      <c r="AC80" s="16" t="s">
        <v>463</v>
      </c>
      <c r="AD80" s="16" t="s">
        <v>72</v>
      </c>
      <c r="AE80" s="16" t="s">
        <v>51</v>
      </c>
      <c r="AF80" s="16" t="s">
        <v>44</v>
      </c>
      <c r="AG80" s="16" t="s">
        <v>448</v>
      </c>
      <c r="AH80" s="16">
        <v>1.5489999999999999</v>
      </c>
      <c r="AI80" s="16">
        <v>0.372</v>
      </c>
      <c r="AJ80" s="16">
        <v>0.57699999999999996</v>
      </c>
      <c r="AK80" s="15" t="s">
        <v>62</v>
      </c>
    </row>
    <row r="81" spans="1:37" x14ac:dyDescent="0.5">
      <c r="A81" s="16" t="s">
        <v>464</v>
      </c>
      <c r="B81" s="16" t="s">
        <v>465</v>
      </c>
      <c r="C81" s="16" t="s">
        <v>466</v>
      </c>
      <c r="D81" s="16">
        <v>10858792.5</v>
      </c>
      <c r="E81" s="16">
        <v>3678958</v>
      </c>
      <c r="F81" s="16">
        <v>1132598</v>
      </c>
      <c r="G81" s="16">
        <v>16177626.5</v>
      </c>
      <c r="H81" s="16">
        <v>11080424</v>
      </c>
      <c r="I81" s="16">
        <v>25869488</v>
      </c>
      <c r="J81" s="16">
        <v>16427501.5</v>
      </c>
      <c r="K81" s="16">
        <v>12844371.5</v>
      </c>
      <c r="L81" s="16">
        <v>15022087.5</v>
      </c>
      <c r="M81" s="16">
        <v>528</v>
      </c>
      <c r="N81" s="16">
        <v>59.1</v>
      </c>
      <c r="O81" s="16">
        <f t="shared" si="14"/>
        <v>92021230.800000012</v>
      </c>
      <c r="P81" s="16">
        <f t="shared" si="15"/>
        <v>31327932.259999998</v>
      </c>
      <c r="Q81" s="16">
        <f t="shared" si="16"/>
        <v>9947826</v>
      </c>
      <c r="R81" s="17">
        <f t="shared" si="17"/>
        <v>31327932.259999998</v>
      </c>
      <c r="S81" s="16">
        <f t="shared" si="18"/>
        <v>11273458.605</v>
      </c>
      <c r="T81" s="16">
        <f t="shared" si="19"/>
        <v>172229669.80000001</v>
      </c>
      <c r="U81" s="16">
        <f t="shared" si="20"/>
        <v>5568709</v>
      </c>
      <c r="V81" s="17">
        <f t="shared" si="21"/>
        <v>11273458.605</v>
      </c>
      <c r="W81" s="16">
        <f t="shared" si="22"/>
        <v>24.900946214747535</v>
      </c>
      <c r="X81" s="16">
        <f t="shared" si="23"/>
        <v>23.426426854681928</v>
      </c>
      <c r="Y81" s="3">
        <f t="shared" si="24"/>
        <v>0.35985326166560094</v>
      </c>
      <c r="Z81" s="3">
        <f t="shared" si="25"/>
        <v>-1.4745193600656021</v>
      </c>
      <c r="AA81" s="3">
        <f t="shared" si="26"/>
        <v>0.80178522095018701</v>
      </c>
      <c r="AB81" s="3">
        <f t="shared" si="27"/>
        <v>9.5941953222608553E-2</v>
      </c>
      <c r="AC81" s="16" t="s">
        <v>401</v>
      </c>
      <c r="AD81" s="16" t="s">
        <v>467</v>
      </c>
      <c r="AE81" s="16" t="s">
        <v>433</v>
      </c>
      <c r="AF81" s="16" t="s">
        <v>44</v>
      </c>
      <c r="AG81" s="16" t="s">
        <v>468</v>
      </c>
      <c r="AH81" s="16">
        <v>4.0830000000000002</v>
      </c>
      <c r="AI81" s="16">
        <v>0.22700000000000001</v>
      </c>
      <c r="AJ81" s="16">
        <v>0.92900000000000005</v>
      </c>
      <c r="AK81" s="15" t="s">
        <v>62</v>
      </c>
    </row>
    <row r="82" spans="1:37" x14ac:dyDescent="0.5">
      <c r="A82" s="16" t="s">
        <v>469</v>
      </c>
      <c r="B82" s="16" t="s">
        <v>470</v>
      </c>
      <c r="C82" s="16" t="s">
        <v>471</v>
      </c>
      <c r="D82" s="16">
        <v>13596050.125</v>
      </c>
      <c r="E82" s="16">
        <v>6144454</v>
      </c>
      <c r="F82" s="16">
        <v>31165794</v>
      </c>
      <c r="G82" s="16">
        <v>17784138.5</v>
      </c>
      <c r="H82" s="16">
        <v>32166309.25</v>
      </c>
      <c r="I82" s="16">
        <v>41631117.75</v>
      </c>
      <c r="J82" s="16">
        <v>22438066.5</v>
      </c>
      <c r="K82" s="16">
        <v>20466047.25</v>
      </c>
      <c r="L82" s="16">
        <v>3549207.625</v>
      </c>
      <c r="M82" s="16">
        <v>2671</v>
      </c>
      <c r="N82" s="16">
        <v>303.89999999999998</v>
      </c>
      <c r="O82" s="16">
        <f t="shared" si="14"/>
        <v>38931004.350000001</v>
      </c>
      <c r="P82" s="16">
        <f t="shared" si="15"/>
        <v>24667840.528749999</v>
      </c>
      <c r="Q82" s="16">
        <f t="shared" si="16"/>
        <v>1000515.25</v>
      </c>
      <c r="R82" s="17">
        <f t="shared" si="17"/>
        <v>24667840.528749999</v>
      </c>
      <c r="S82" s="16">
        <f t="shared" si="18"/>
        <v>17615559.697499998</v>
      </c>
      <c r="T82" s="16">
        <f t="shared" si="19"/>
        <v>-342445671.05000001</v>
      </c>
      <c r="U82" s="16">
        <f t="shared" si="20"/>
        <v>8842016.375</v>
      </c>
      <c r="V82" s="17">
        <f t="shared" si="21"/>
        <v>8842016.375</v>
      </c>
      <c r="W82" s="16">
        <f t="shared" si="22"/>
        <v>24.556128089017548</v>
      </c>
      <c r="X82" s="16">
        <f t="shared" si="23"/>
        <v>23.075943975422241</v>
      </c>
      <c r="Y82" s="3">
        <f t="shared" si="24"/>
        <v>0.35844306536256232</v>
      </c>
      <c r="Z82" s="3">
        <f t="shared" si="25"/>
        <v>-1.4801841135953091</v>
      </c>
      <c r="AA82" s="3">
        <f t="shared" si="26"/>
        <v>0.40260176631154354</v>
      </c>
      <c r="AB82" s="3">
        <f t="shared" si="27"/>
        <v>0.39512432408801518</v>
      </c>
      <c r="AC82" s="16" t="s">
        <v>472</v>
      </c>
      <c r="AD82" s="16" t="s">
        <v>473</v>
      </c>
      <c r="AE82" s="16" t="s">
        <v>319</v>
      </c>
      <c r="AF82" s="16" t="s">
        <v>44</v>
      </c>
      <c r="AG82" s="16" t="s">
        <v>474</v>
      </c>
      <c r="AH82" s="16">
        <v>1.5049999999999999</v>
      </c>
      <c r="AI82" s="16">
        <v>0.42299999999999999</v>
      </c>
      <c r="AJ82" s="16">
        <v>0.63600000000000001</v>
      </c>
      <c r="AK82" s="15" t="s">
        <v>62</v>
      </c>
    </row>
    <row r="83" spans="1:37" x14ac:dyDescent="0.5">
      <c r="A83" s="16" t="s">
        <v>475</v>
      </c>
      <c r="B83" s="16" t="s">
        <v>476</v>
      </c>
      <c r="C83" s="16" t="s">
        <v>477</v>
      </c>
      <c r="D83" s="16">
        <v>3775877.5</v>
      </c>
      <c r="E83" s="16"/>
      <c r="F83" s="16">
        <v>2647956.75</v>
      </c>
      <c r="G83" s="16">
        <v>2959113.25</v>
      </c>
      <c r="H83" s="16">
        <v>3464117.75</v>
      </c>
      <c r="I83" s="16">
        <v>14332662</v>
      </c>
      <c r="J83" s="16">
        <v>4986278</v>
      </c>
      <c r="K83" s="16">
        <v>9829084</v>
      </c>
      <c r="L83" s="16"/>
      <c r="M83" s="16">
        <v>551</v>
      </c>
      <c r="N83" s="16">
        <v>60.5</v>
      </c>
      <c r="O83" s="16">
        <f t="shared" si="14"/>
        <v>43467103.530000001</v>
      </c>
      <c r="P83" s="16">
        <f t="shared" si="15"/>
        <v>-4810741.4325000001</v>
      </c>
      <c r="Q83" s="16">
        <f t="shared" si="16"/>
        <v>816161</v>
      </c>
      <c r="R83" s="17">
        <f t="shared" si="17"/>
        <v>816161</v>
      </c>
      <c r="S83" s="16">
        <f t="shared" si="18"/>
        <v>12089773.32</v>
      </c>
      <c r="T83" s="16">
        <f t="shared" si="19"/>
        <v>-32834663.699999999</v>
      </c>
      <c r="U83" s="16">
        <f t="shared" si="20"/>
        <v>1210400.5</v>
      </c>
      <c r="V83" s="17">
        <f t="shared" si="21"/>
        <v>1210400.5</v>
      </c>
      <c r="W83" s="16">
        <f t="shared" si="22"/>
        <v>19.63849424794525</v>
      </c>
      <c r="X83" s="16">
        <f t="shared" si="23"/>
        <v>20.207053057949306</v>
      </c>
      <c r="Y83" s="3">
        <f t="shared" si="24"/>
        <v>1.4830413362069494</v>
      </c>
      <c r="Z83" s="3">
        <f t="shared" si="25"/>
        <v>0.56855881000405317</v>
      </c>
      <c r="AA83" s="3">
        <f t="shared" si="26"/>
        <v>0.19024733968777996</v>
      </c>
      <c r="AB83" s="3">
        <f t="shared" si="27"/>
        <v>0.72068140744566922</v>
      </c>
      <c r="AC83" s="16" t="s">
        <v>478</v>
      </c>
      <c r="AD83" s="16" t="s">
        <v>311</v>
      </c>
      <c r="AE83" s="16" t="s">
        <v>51</v>
      </c>
      <c r="AF83" s="16" t="s">
        <v>44</v>
      </c>
      <c r="AG83" s="16" t="s">
        <v>479</v>
      </c>
      <c r="AH83" s="16">
        <v>2.214</v>
      </c>
      <c r="AI83" s="16">
        <v>0.91300000000000003</v>
      </c>
      <c r="AJ83" s="16">
        <v>2.0209999999999999</v>
      </c>
      <c r="AK83" s="15" t="s">
        <v>62</v>
      </c>
    </row>
    <row r="84" spans="1:37" x14ac:dyDescent="0.5">
      <c r="A84" s="16" t="s">
        <v>480</v>
      </c>
      <c r="B84" s="16" t="s">
        <v>481</v>
      </c>
      <c r="C84" s="16" t="s">
        <v>482</v>
      </c>
      <c r="D84" s="16">
        <v>9429093.25</v>
      </c>
      <c r="E84" s="16">
        <v>4371223.75</v>
      </c>
      <c r="F84" s="16">
        <v>5393848</v>
      </c>
      <c r="G84" s="16">
        <v>17346778.25</v>
      </c>
      <c r="H84" s="16">
        <v>10739951</v>
      </c>
      <c r="I84" s="16">
        <v>21794484.5</v>
      </c>
      <c r="J84" s="16">
        <v>26122165</v>
      </c>
      <c r="K84" s="16">
        <v>13956334.25</v>
      </c>
      <c r="L84" s="16">
        <v>13932219</v>
      </c>
      <c r="M84" s="16">
        <v>331</v>
      </c>
      <c r="N84" s="16">
        <v>38.200000000000003</v>
      </c>
      <c r="O84" s="16">
        <f t="shared" si="14"/>
        <v>61010367.780000001</v>
      </c>
      <c r="P84" s="16">
        <f t="shared" si="15"/>
        <v>46635164.649999999</v>
      </c>
      <c r="Q84" s="16">
        <f t="shared" si="16"/>
        <v>5346103</v>
      </c>
      <c r="R84" s="17">
        <f t="shared" si="17"/>
        <v>46635164.649999999</v>
      </c>
      <c r="S84" s="16">
        <f t="shared" si="18"/>
        <v>11789685.914999999</v>
      </c>
      <c r="T84" s="16">
        <f t="shared" si="19"/>
        <v>105875800.40000001</v>
      </c>
      <c r="U84" s="16">
        <f t="shared" si="20"/>
        <v>16693071.75</v>
      </c>
      <c r="V84" s="17">
        <f t="shared" si="21"/>
        <v>16693071.75</v>
      </c>
      <c r="W84" s="16">
        <f t="shared" si="22"/>
        <v>25.474914875196301</v>
      </c>
      <c r="X84" s="16">
        <f t="shared" si="23"/>
        <v>23.992746118656207</v>
      </c>
      <c r="Y84" s="3">
        <f t="shared" si="24"/>
        <v>0.35795031228650331</v>
      </c>
      <c r="Z84" s="3">
        <f t="shared" si="25"/>
        <v>-1.4821687565400956</v>
      </c>
      <c r="AA84" s="3">
        <f t="shared" si="26"/>
        <v>0.84154226985298464</v>
      </c>
      <c r="AB84" s="3">
        <f t="shared" si="27"/>
        <v>7.4924064949175723E-2</v>
      </c>
      <c r="AC84" s="16" t="s">
        <v>252</v>
      </c>
      <c r="AD84" s="16" t="s">
        <v>483</v>
      </c>
      <c r="AE84" s="16" t="s">
        <v>51</v>
      </c>
      <c r="AF84" s="16" t="s">
        <v>44</v>
      </c>
      <c r="AG84" s="16" t="s">
        <v>484</v>
      </c>
      <c r="AH84" s="16">
        <v>2.5870000000000002</v>
      </c>
      <c r="AI84" s="16">
        <v>0.311</v>
      </c>
      <c r="AJ84" s="16">
        <v>0.80500000000000005</v>
      </c>
      <c r="AK84" s="15" t="s">
        <v>485</v>
      </c>
    </row>
    <row r="85" spans="1:37" x14ac:dyDescent="0.5">
      <c r="A85" s="16" t="s">
        <v>486</v>
      </c>
      <c r="B85" s="16" t="s">
        <v>487</v>
      </c>
      <c r="C85" s="16" t="s">
        <v>488</v>
      </c>
      <c r="D85" s="16">
        <v>1159127.375</v>
      </c>
      <c r="E85" s="16">
        <v>3102139.75</v>
      </c>
      <c r="F85" s="16">
        <v>1781023</v>
      </c>
      <c r="G85" s="16">
        <v>4969334.5</v>
      </c>
      <c r="H85" s="16">
        <v>11938172</v>
      </c>
      <c r="I85" s="16">
        <v>5476193</v>
      </c>
      <c r="J85" s="16">
        <v>2874292</v>
      </c>
      <c r="K85" s="16">
        <v>7018018</v>
      </c>
      <c r="L85" s="16">
        <v>2606717</v>
      </c>
      <c r="M85" s="16">
        <v>240</v>
      </c>
      <c r="N85" s="16">
        <v>24.6</v>
      </c>
      <c r="O85" s="16">
        <f t="shared" si="14"/>
        <v>13746032.4</v>
      </c>
      <c r="P85" s="16">
        <f t="shared" si="15"/>
        <v>22442119.966249999</v>
      </c>
      <c r="Q85" s="16">
        <f t="shared" si="16"/>
        <v>10157149</v>
      </c>
      <c r="R85" s="17">
        <f t="shared" si="17"/>
        <v>13746032.4</v>
      </c>
      <c r="S85" s="16">
        <f t="shared" si="18"/>
        <v>4816530.2474999996</v>
      </c>
      <c r="T85" s="16">
        <f t="shared" si="19"/>
        <v>10238605.6</v>
      </c>
      <c r="U85" s="16">
        <f t="shared" si="20"/>
        <v>1715164.625</v>
      </c>
      <c r="V85" s="17">
        <f t="shared" si="21"/>
        <v>4816530.2474999996</v>
      </c>
      <c r="W85" s="16">
        <f t="shared" si="22"/>
        <v>23.712511929187279</v>
      </c>
      <c r="X85" s="16">
        <f t="shared" si="23"/>
        <v>22.199562795169477</v>
      </c>
      <c r="Y85" s="3">
        <f t="shared" si="24"/>
        <v>0.35039421611577165</v>
      </c>
      <c r="Z85" s="3">
        <f t="shared" si="25"/>
        <v>-1.5129491340178036</v>
      </c>
      <c r="AA85" s="3">
        <f t="shared" si="26"/>
        <v>1.4049748446706948E-2</v>
      </c>
      <c r="AB85" s="3">
        <f t="shared" si="27"/>
        <v>1.852331451501612</v>
      </c>
      <c r="AC85" s="16" t="s">
        <v>489</v>
      </c>
      <c r="AD85" s="16" t="s">
        <v>72</v>
      </c>
      <c r="AE85" s="16" t="s">
        <v>60</v>
      </c>
      <c r="AF85" s="16" t="s">
        <v>44</v>
      </c>
      <c r="AG85" s="16" t="s">
        <v>490</v>
      </c>
      <c r="AH85" s="16">
        <v>1.6140000000000001</v>
      </c>
      <c r="AI85" s="16">
        <v>0.32500000000000001</v>
      </c>
      <c r="AJ85" s="16">
        <v>0.52500000000000002</v>
      </c>
      <c r="AK85" s="15" t="s">
        <v>281</v>
      </c>
    </row>
    <row r="86" spans="1:37" x14ac:dyDescent="0.5">
      <c r="A86" s="16" t="s">
        <v>491</v>
      </c>
      <c r="B86" s="16" t="s">
        <v>492</v>
      </c>
      <c r="C86" s="16" t="s">
        <v>493</v>
      </c>
      <c r="D86" s="16">
        <v>29419150.125</v>
      </c>
      <c r="E86" s="16">
        <v>4226102.125</v>
      </c>
      <c r="F86" s="16">
        <v>5383615.125</v>
      </c>
      <c r="G86" s="16">
        <v>30184907.25</v>
      </c>
      <c r="H86" s="16">
        <v>39268723.125</v>
      </c>
      <c r="I86" s="16">
        <v>53818819</v>
      </c>
      <c r="J86" s="16">
        <v>50322134.125</v>
      </c>
      <c r="K86" s="16">
        <v>28285002.25</v>
      </c>
      <c r="L86" s="16">
        <v>21316753.125</v>
      </c>
      <c r="M86" s="16">
        <v>535</v>
      </c>
      <c r="N86" s="16">
        <v>57.5</v>
      </c>
      <c r="O86" s="16">
        <f t="shared" si="14"/>
        <v>180178958.41500002</v>
      </c>
      <c r="P86" s="16">
        <f t="shared" si="15"/>
        <v>4510309.4662499996</v>
      </c>
      <c r="Q86" s="16">
        <f t="shared" si="16"/>
        <v>33885108</v>
      </c>
      <c r="R86" s="17">
        <f t="shared" si="17"/>
        <v>33885108</v>
      </c>
      <c r="S86" s="16">
        <f t="shared" si="18"/>
        <v>29592447.153749999</v>
      </c>
      <c r="T86" s="16">
        <f t="shared" si="19"/>
        <v>197570911.20000002</v>
      </c>
      <c r="U86" s="16">
        <f t="shared" si="20"/>
        <v>20902984</v>
      </c>
      <c r="V86" s="17">
        <f t="shared" si="21"/>
        <v>29592447.153749999</v>
      </c>
      <c r="W86" s="16">
        <f t="shared" si="22"/>
        <v>25.014148033887569</v>
      </c>
      <c r="X86" s="16">
        <f t="shared" si="23"/>
        <v>24.818725669651712</v>
      </c>
      <c r="Y86" s="3">
        <f t="shared" si="24"/>
        <v>0.87331718564243621</v>
      </c>
      <c r="Z86" s="3">
        <f t="shared" si="25"/>
        <v>-0.19542236423585635</v>
      </c>
      <c r="AA86" s="3">
        <f t="shared" si="26"/>
        <v>0.9305545770149608</v>
      </c>
      <c r="AB86" s="3">
        <f t="shared" si="27"/>
        <v>3.1258150419998632E-2</v>
      </c>
      <c r="AC86" s="16" t="s">
        <v>329</v>
      </c>
      <c r="AD86" s="16" t="s">
        <v>494</v>
      </c>
      <c r="AE86" s="16" t="s">
        <v>51</v>
      </c>
      <c r="AF86" s="16" t="s">
        <v>44</v>
      </c>
      <c r="AG86" s="16" t="s">
        <v>495</v>
      </c>
      <c r="AH86" s="16">
        <v>5.2539999999999996</v>
      </c>
      <c r="AI86" s="16">
        <v>0.13700000000000001</v>
      </c>
      <c r="AJ86" s="16">
        <v>0.72</v>
      </c>
      <c r="AK86" s="15" t="s">
        <v>62</v>
      </c>
    </row>
    <row r="87" spans="1:37" x14ac:dyDescent="0.5">
      <c r="A87" s="16" t="s">
        <v>496</v>
      </c>
      <c r="B87" s="16" t="s">
        <v>497</v>
      </c>
      <c r="C87" s="16" t="s">
        <v>498</v>
      </c>
      <c r="D87" s="16">
        <v>8624084.375</v>
      </c>
      <c r="E87" s="16">
        <v>1082972.75</v>
      </c>
      <c r="F87" s="16">
        <v>5079546.625</v>
      </c>
      <c r="G87" s="16">
        <v>8874627.75</v>
      </c>
      <c r="H87" s="16">
        <v>12874152.8125</v>
      </c>
      <c r="I87" s="16">
        <v>11083067.84375</v>
      </c>
      <c r="J87" s="16">
        <v>15755403.25</v>
      </c>
      <c r="K87" s="16">
        <v>11823591</v>
      </c>
      <c r="L87" s="16">
        <v>3102478</v>
      </c>
      <c r="M87" s="16">
        <v>545</v>
      </c>
      <c r="N87" s="16">
        <v>60.5</v>
      </c>
      <c r="O87" s="16">
        <f t="shared" si="14"/>
        <v>22333098.93375</v>
      </c>
      <c r="P87" s="16">
        <f t="shared" si="15"/>
        <v>1475700.47875</v>
      </c>
      <c r="Q87" s="16">
        <f t="shared" si="16"/>
        <v>7794606.1875</v>
      </c>
      <c r="R87" s="17">
        <f t="shared" si="17"/>
        <v>7794606.1875</v>
      </c>
      <c r="S87" s="16">
        <f t="shared" si="18"/>
        <v>13210960.4475</v>
      </c>
      <c r="T87" s="16">
        <f t="shared" si="19"/>
        <v>-24515650.949999999</v>
      </c>
      <c r="U87" s="16">
        <f t="shared" si="20"/>
        <v>7131318.875</v>
      </c>
      <c r="V87" s="17">
        <f t="shared" si="21"/>
        <v>7131318.875</v>
      </c>
      <c r="W87" s="16">
        <f t="shared" si="22"/>
        <v>22.894044703768326</v>
      </c>
      <c r="X87" s="16">
        <f t="shared" si="23"/>
        <v>22.765737484487612</v>
      </c>
      <c r="Y87" s="3">
        <f t="shared" si="24"/>
        <v>0.91490432017416146</v>
      </c>
      <c r="Z87" s="3">
        <f t="shared" si="25"/>
        <v>-0.12830721928071298</v>
      </c>
      <c r="AA87" s="3">
        <f t="shared" si="26"/>
        <v>0.25034502304338779</v>
      </c>
      <c r="AB87" s="3">
        <f t="shared" si="27"/>
        <v>0.60146103812278562</v>
      </c>
      <c r="AC87" s="16" t="s">
        <v>329</v>
      </c>
      <c r="AD87" s="16" t="s">
        <v>179</v>
      </c>
      <c r="AE87" s="16" t="s">
        <v>51</v>
      </c>
      <c r="AF87" s="16" t="s">
        <v>44</v>
      </c>
      <c r="AG87" s="16" t="s">
        <v>499</v>
      </c>
      <c r="AH87" s="16">
        <v>2.3279999999999998</v>
      </c>
      <c r="AI87" s="16">
        <v>0.45800000000000002</v>
      </c>
      <c r="AJ87" s="16">
        <v>1.0669999999999999</v>
      </c>
      <c r="AK87" s="15" t="s">
        <v>62</v>
      </c>
    </row>
    <row r="88" spans="1:37" x14ac:dyDescent="0.5">
      <c r="A88" s="16" t="s">
        <v>500</v>
      </c>
      <c r="B88" s="16" t="s">
        <v>501</v>
      </c>
      <c r="C88" s="16" t="s">
        <v>502</v>
      </c>
      <c r="D88" s="16">
        <v>21440117.875</v>
      </c>
      <c r="E88" s="16">
        <v>7818243.9375</v>
      </c>
      <c r="F88" s="16">
        <v>3226450</v>
      </c>
      <c r="G88" s="16">
        <v>24880552.6875</v>
      </c>
      <c r="H88" s="16">
        <v>12549890</v>
      </c>
      <c r="I88" s="16">
        <v>35245965.125</v>
      </c>
      <c r="J88" s="16">
        <v>27620004.25</v>
      </c>
      <c r="K88" s="16">
        <v>26309778</v>
      </c>
      <c r="L88" s="16">
        <v>11588130.0625</v>
      </c>
      <c r="M88" s="16">
        <v>539</v>
      </c>
      <c r="N88" s="16">
        <v>57.9</v>
      </c>
      <c r="O88" s="16">
        <f t="shared" si="14"/>
        <v>119112596.265</v>
      </c>
      <c r="P88" s="16">
        <f t="shared" si="15"/>
        <v>20264161.045624997</v>
      </c>
      <c r="Q88" s="16">
        <f t="shared" si="16"/>
        <v>9323440</v>
      </c>
      <c r="R88" s="17">
        <f t="shared" si="17"/>
        <v>20264161.045624997</v>
      </c>
      <c r="S88" s="16">
        <f t="shared" si="18"/>
        <v>22744586.896875001</v>
      </c>
      <c r="T88" s="16">
        <f t="shared" si="19"/>
        <v>103684832.77500001</v>
      </c>
      <c r="U88" s="16">
        <f t="shared" si="20"/>
        <v>6179886.375</v>
      </c>
      <c r="V88" s="17">
        <f t="shared" si="21"/>
        <v>22744586.896875001</v>
      </c>
      <c r="W88" s="16">
        <f t="shared" si="22"/>
        <v>24.27242711196881</v>
      </c>
      <c r="X88" s="16">
        <f t="shared" si="23"/>
        <v>24.439019895840794</v>
      </c>
      <c r="Y88" s="3">
        <f t="shared" si="24"/>
        <v>1.1224045666467659</v>
      </c>
      <c r="Z88" s="3">
        <f t="shared" si="25"/>
        <v>0.1665927838719822</v>
      </c>
      <c r="AA88" s="3">
        <f t="shared" si="26"/>
        <v>0.92713535497658339</v>
      </c>
      <c r="AB88" s="3">
        <f t="shared" si="27"/>
        <v>3.2856857410833593E-2</v>
      </c>
      <c r="AC88" s="16" t="s">
        <v>205</v>
      </c>
      <c r="AD88" s="16" t="s">
        <v>380</v>
      </c>
      <c r="AE88" s="16" t="s">
        <v>51</v>
      </c>
      <c r="AF88" s="16" t="s">
        <v>44</v>
      </c>
      <c r="AG88" s="16" t="s">
        <v>503</v>
      </c>
      <c r="AH88" s="16">
        <v>3.3650000000000002</v>
      </c>
      <c r="AI88" s="16">
        <v>0.314</v>
      </c>
      <c r="AJ88" s="16">
        <v>1.0569999999999999</v>
      </c>
      <c r="AK88" s="15" t="s">
        <v>62</v>
      </c>
    </row>
    <row r="89" spans="1:37" x14ac:dyDescent="0.5">
      <c r="A89" s="16" t="s">
        <v>504</v>
      </c>
      <c r="B89" s="16" t="s">
        <v>505</v>
      </c>
      <c r="C89" s="16" t="s">
        <v>506</v>
      </c>
      <c r="D89" s="16">
        <v>47564534.125</v>
      </c>
      <c r="E89" s="16">
        <v>20277576.6875</v>
      </c>
      <c r="F89" s="16">
        <v>28783761.375</v>
      </c>
      <c r="G89" s="16">
        <v>60345016.5</v>
      </c>
      <c r="H89" s="16">
        <v>66786190.5</v>
      </c>
      <c r="I89" s="16">
        <v>89608751.5</v>
      </c>
      <c r="J89" s="16">
        <v>107352737.75</v>
      </c>
      <c r="K89" s="16">
        <v>72854082.5</v>
      </c>
      <c r="L89" s="16">
        <v>46615313.125</v>
      </c>
      <c r="M89" s="16">
        <v>541</v>
      </c>
      <c r="N89" s="16">
        <v>59.6</v>
      </c>
      <c r="O89" s="16">
        <f t="shared" si="14"/>
        <v>226268963.26500002</v>
      </c>
      <c r="P89" s="16">
        <f t="shared" si="15"/>
        <v>75277041.188749999</v>
      </c>
      <c r="Q89" s="16">
        <f t="shared" si="16"/>
        <v>38002429.125</v>
      </c>
      <c r="R89" s="17">
        <f t="shared" si="17"/>
        <v>75277041.188749999</v>
      </c>
      <c r="S89" s="16">
        <f t="shared" si="18"/>
        <v>64669102.149374999</v>
      </c>
      <c r="T89" s="16">
        <f t="shared" si="19"/>
        <v>221111241.70000002</v>
      </c>
      <c r="U89" s="16">
        <f t="shared" si="20"/>
        <v>59788203.625</v>
      </c>
      <c r="V89" s="17">
        <f t="shared" si="21"/>
        <v>64669102.149374999</v>
      </c>
      <c r="W89" s="16">
        <f t="shared" si="22"/>
        <v>26.165706587360244</v>
      </c>
      <c r="X89" s="16">
        <f t="shared" si="23"/>
        <v>25.946573244697277</v>
      </c>
      <c r="Y89" s="3">
        <f t="shared" si="24"/>
        <v>0.85908134974677597</v>
      </c>
      <c r="Z89" s="3">
        <f t="shared" si="25"/>
        <v>-0.21913334266296836</v>
      </c>
      <c r="AA89" s="3">
        <f t="shared" si="26"/>
        <v>0.98411188101720226</v>
      </c>
      <c r="AB89" s="3">
        <f t="shared" si="27"/>
        <v>6.9555249972128672E-3</v>
      </c>
      <c r="AC89" s="16" t="s">
        <v>205</v>
      </c>
      <c r="AD89" s="16" t="s">
        <v>179</v>
      </c>
      <c r="AE89" s="16" t="s">
        <v>381</v>
      </c>
      <c r="AF89" s="16" t="s">
        <v>44</v>
      </c>
      <c r="AG89" s="16" t="s">
        <v>499</v>
      </c>
      <c r="AH89" s="16">
        <v>2.5310000000000001</v>
      </c>
      <c r="AI89" s="16">
        <v>0.43099999999999999</v>
      </c>
      <c r="AJ89" s="16">
        <v>1.091</v>
      </c>
      <c r="AK89" s="15" t="s">
        <v>62</v>
      </c>
    </row>
    <row r="90" spans="1:37" x14ac:dyDescent="0.5">
      <c r="A90" s="16" t="s">
        <v>507</v>
      </c>
      <c r="B90" s="16" t="s">
        <v>508</v>
      </c>
      <c r="C90" s="16" t="s">
        <v>509</v>
      </c>
      <c r="D90" s="16">
        <v>16749467.25</v>
      </c>
      <c r="E90" s="16">
        <v>1979550.875</v>
      </c>
      <c r="F90" s="16">
        <v>3877932.625</v>
      </c>
      <c r="G90" s="16">
        <v>11361487</v>
      </c>
      <c r="H90" s="16">
        <v>10793808.5</v>
      </c>
      <c r="I90" s="16">
        <v>25765138.25</v>
      </c>
      <c r="J90" s="16">
        <v>19124285.25</v>
      </c>
      <c r="K90" s="16">
        <v>13820208.5</v>
      </c>
      <c r="L90" s="16">
        <v>6705270</v>
      </c>
      <c r="M90" s="16">
        <v>531</v>
      </c>
      <c r="N90" s="16">
        <v>58</v>
      </c>
      <c r="O90" s="16">
        <f t="shared" si="14"/>
        <v>81420404.924999997</v>
      </c>
      <c r="P90" s="16">
        <f t="shared" si="15"/>
        <v>-31735203.672499999</v>
      </c>
      <c r="Q90" s="16">
        <f t="shared" si="16"/>
        <v>6915875.875</v>
      </c>
      <c r="R90" s="17">
        <f t="shared" si="17"/>
        <v>6915875.875</v>
      </c>
      <c r="S90" s="16">
        <f t="shared" si="18"/>
        <v>14564008.87875</v>
      </c>
      <c r="T90" s="16">
        <f t="shared" si="19"/>
        <v>35058983.450000003</v>
      </c>
      <c r="U90" s="16">
        <f t="shared" si="20"/>
        <v>2374818</v>
      </c>
      <c r="V90" s="17">
        <f t="shared" si="21"/>
        <v>14564008.87875</v>
      </c>
      <c r="W90" s="16">
        <f t="shared" si="22"/>
        <v>22.721480545283992</v>
      </c>
      <c r="X90" s="16">
        <f t="shared" si="23"/>
        <v>23.795904189626285</v>
      </c>
      <c r="Y90" s="3">
        <f t="shared" si="24"/>
        <v>2.1058806060121777</v>
      </c>
      <c r="Z90" s="3">
        <f t="shared" si="25"/>
        <v>1.074423644342297</v>
      </c>
      <c r="AA90" s="3">
        <f t="shared" si="26"/>
        <v>0.97191018868287826</v>
      </c>
      <c r="AB90" s="3">
        <f t="shared" si="27"/>
        <v>1.2373865075299842E-2</v>
      </c>
      <c r="AC90" s="16" t="s">
        <v>155</v>
      </c>
      <c r="AD90" s="16" t="s">
        <v>179</v>
      </c>
      <c r="AE90" s="16" t="s">
        <v>51</v>
      </c>
      <c r="AF90" s="16" t="s">
        <v>44</v>
      </c>
      <c r="AG90" s="16" t="s">
        <v>510</v>
      </c>
      <c r="AH90" s="16">
        <v>3.5640000000000001</v>
      </c>
      <c r="AI90" s="16">
        <v>0.34100000000000003</v>
      </c>
      <c r="AJ90" s="16">
        <v>1.216</v>
      </c>
      <c r="AK90" s="15" t="s">
        <v>62</v>
      </c>
    </row>
    <row r="91" spans="1:37" x14ac:dyDescent="0.5">
      <c r="A91" s="16" t="s">
        <v>511</v>
      </c>
      <c r="B91" s="16" t="s">
        <v>512</v>
      </c>
      <c r="C91" s="16" t="s">
        <v>513</v>
      </c>
      <c r="D91" s="16">
        <v>1159127.375</v>
      </c>
      <c r="E91" s="16">
        <v>3102139.75</v>
      </c>
      <c r="F91" s="16">
        <v>1781023</v>
      </c>
      <c r="G91" s="16">
        <v>4969334.5</v>
      </c>
      <c r="H91" s="16">
        <v>11938172</v>
      </c>
      <c r="I91" s="16">
        <v>5476193</v>
      </c>
      <c r="J91" s="16">
        <v>2874292</v>
      </c>
      <c r="K91" s="16">
        <v>7018018</v>
      </c>
      <c r="L91" s="16">
        <v>2606717</v>
      </c>
      <c r="M91" s="16">
        <v>240</v>
      </c>
      <c r="N91" s="16">
        <v>24.6</v>
      </c>
      <c r="O91" s="16">
        <f t="shared" si="14"/>
        <v>13746032.4</v>
      </c>
      <c r="P91" s="16">
        <f t="shared" si="15"/>
        <v>22442119.966249999</v>
      </c>
      <c r="Q91" s="16">
        <f t="shared" si="16"/>
        <v>10157149</v>
      </c>
      <c r="R91" s="17">
        <f t="shared" si="17"/>
        <v>13746032.4</v>
      </c>
      <c r="S91" s="16">
        <f t="shared" si="18"/>
        <v>4816530.2474999996</v>
      </c>
      <c r="T91" s="16">
        <f t="shared" si="19"/>
        <v>10238605.6</v>
      </c>
      <c r="U91" s="16">
        <f t="shared" si="20"/>
        <v>1715164.625</v>
      </c>
      <c r="V91" s="17">
        <f t="shared" si="21"/>
        <v>4816530.2474999996</v>
      </c>
      <c r="W91" s="16">
        <f t="shared" si="22"/>
        <v>23.712511929187279</v>
      </c>
      <c r="X91" s="16">
        <f t="shared" si="23"/>
        <v>22.199562795169477</v>
      </c>
      <c r="Y91" s="3">
        <f t="shared" si="24"/>
        <v>0.35039421611577165</v>
      </c>
      <c r="Z91" s="3">
        <f t="shared" si="25"/>
        <v>-1.5129491340178036</v>
      </c>
      <c r="AA91" s="3">
        <f t="shared" si="26"/>
        <v>1.4049748446706948E-2</v>
      </c>
      <c r="AB91" s="3">
        <f t="shared" si="27"/>
        <v>1.852331451501612</v>
      </c>
      <c r="AC91" s="16" t="s">
        <v>514</v>
      </c>
      <c r="AD91" s="16" t="s">
        <v>311</v>
      </c>
      <c r="AE91" s="16" t="s">
        <v>43</v>
      </c>
      <c r="AF91" s="16" t="s">
        <v>44</v>
      </c>
      <c r="AG91" s="16" t="s">
        <v>405</v>
      </c>
      <c r="AH91" s="16">
        <v>1.6140000000000001</v>
      </c>
      <c r="AI91" s="16">
        <v>0.32500000000000001</v>
      </c>
      <c r="AJ91" s="16">
        <v>0.52500000000000002</v>
      </c>
      <c r="AK91" s="15" t="s">
        <v>45</v>
      </c>
    </row>
    <row r="92" spans="1:37" x14ac:dyDescent="0.5">
      <c r="A92" s="16" t="s">
        <v>515</v>
      </c>
      <c r="B92" s="16" t="s">
        <v>516</v>
      </c>
      <c r="C92" s="16" t="s">
        <v>517</v>
      </c>
      <c r="D92" s="16">
        <v>16103255.25</v>
      </c>
      <c r="E92" s="16">
        <v>4806754.25</v>
      </c>
      <c r="F92" s="16">
        <v>2961088.1875</v>
      </c>
      <c r="G92" s="16">
        <v>22719517.5</v>
      </c>
      <c r="H92" s="16">
        <v>20438781</v>
      </c>
      <c r="I92" s="16">
        <v>32152673.5</v>
      </c>
      <c r="J92" s="16">
        <v>31489458</v>
      </c>
      <c r="K92" s="16">
        <v>24805302</v>
      </c>
      <c r="L92" s="16">
        <v>12269162.5</v>
      </c>
      <c r="M92" s="16">
        <v>543</v>
      </c>
      <c r="N92" s="16">
        <v>59.3</v>
      </c>
      <c r="O92" s="16">
        <f t="shared" si="14"/>
        <v>108592697.36250001</v>
      </c>
      <c r="P92" s="16">
        <f t="shared" si="15"/>
        <v>38969784.652499996</v>
      </c>
      <c r="Q92" s="16">
        <f t="shared" si="16"/>
        <v>17477692.8125</v>
      </c>
      <c r="R92" s="17">
        <f t="shared" si="17"/>
        <v>38969784.652499996</v>
      </c>
      <c r="S92" s="16">
        <f t="shared" si="18"/>
        <v>24598213.732499998</v>
      </c>
      <c r="T92" s="16">
        <f t="shared" si="19"/>
        <v>115420121.47500001</v>
      </c>
      <c r="U92" s="16">
        <f t="shared" si="20"/>
        <v>15386202.75</v>
      </c>
      <c r="V92" s="17">
        <f t="shared" si="21"/>
        <v>24598213.732499998</v>
      </c>
      <c r="W92" s="16">
        <f t="shared" si="22"/>
        <v>25.215852623390319</v>
      </c>
      <c r="X92" s="16">
        <f t="shared" si="23"/>
        <v>24.552050218278854</v>
      </c>
      <c r="Y92" s="3">
        <f t="shared" si="24"/>
        <v>0.63121246247179275</v>
      </c>
      <c r="Z92" s="3">
        <f t="shared" si="25"/>
        <v>-0.66380240511146615</v>
      </c>
      <c r="AA92" s="3">
        <f t="shared" si="26"/>
        <v>0.95102709005901476</v>
      </c>
      <c r="AB92" s="3">
        <f t="shared" si="27"/>
        <v>2.1807111984164705E-2</v>
      </c>
      <c r="AC92" s="16" t="s">
        <v>205</v>
      </c>
      <c r="AD92" s="16" t="s">
        <v>179</v>
      </c>
      <c r="AE92" s="16" t="s">
        <v>51</v>
      </c>
      <c r="AF92" s="16" t="s">
        <v>44</v>
      </c>
      <c r="AG92" s="16" t="s">
        <v>518</v>
      </c>
      <c r="AH92" s="16">
        <v>5.1609999999999996</v>
      </c>
      <c r="AI92" s="16">
        <v>0.21199999999999999</v>
      </c>
      <c r="AJ92" s="16">
        <v>1.0920000000000001</v>
      </c>
      <c r="AK92" s="15" t="s">
        <v>62</v>
      </c>
    </row>
    <row r="93" spans="1:37" x14ac:dyDescent="0.5">
      <c r="A93" s="16" t="s">
        <v>519</v>
      </c>
      <c r="B93" s="16" t="s">
        <v>520</v>
      </c>
      <c r="C93" s="16" t="s">
        <v>521</v>
      </c>
      <c r="D93" s="16">
        <v>107419299</v>
      </c>
      <c r="E93" s="16">
        <v>13119139.96875</v>
      </c>
      <c r="F93" s="16">
        <v>11542869.8125</v>
      </c>
      <c r="G93" s="16">
        <v>49690879.5</v>
      </c>
      <c r="H93" s="16">
        <v>44736123.46875</v>
      </c>
      <c r="I93" s="16">
        <v>191615866.375</v>
      </c>
      <c r="J93" s="16">
        <v>54988964.625</v>
      </c>
      <c r="K93" s="16">
        <v>105039076.34375</v>
      </c>
      <c r="L93" s="16">
        <v>24318653.25</v>
      </c>
      <c r="M93" s="16">
        <v>548</v>
      </c>
      <c r="N93" s="16">
        <v>59.6</v>
      </c>
      <c r="O93" s="16">
        <f t="shared" si="14"/>
        <v>669871547.21249998</v>
      </c>
      <c r="P93" s="16">
        <f t="shared" si="15"/>
        <v>-340020390.85499996</v>
      </c>
      <c r="Q93" s="16">
        <f t="shared" si="16"/>
        <v>33193253.65625</v>
      </c>
      <c r="R93" s="17">
        <f t="shared" si="17"/>
        <v>33193253.65625</v>
      </c>
      <c r="S93" s="16">
        <f t="shared" si="18"/>
        <v>113061521.74124999</v>
      </c>
      <c r="T93" s="16">
        <f t="shared" si="19"/>
        <v>158419714.625</v>
      </c>
      <c r="U93" s="16">
        <f t="shared" si="20"/>
        <v>-52430334.375</v>
      </c>
      <c r="V93" s="17">
        <f t="shared" si="21"/>
        <v>113061521.74124999</v>
      </c>
      <c r="W93" s="16">
        <f t="shared" si="22"/>
        <v>24.984386715853443</v>
      </c>
      <c r="X93" s="16">
        <f t="shared" si="23"/>
        <v>26.752532779157995</v>
      </c>
      <c r="Y93" s="3">
        <f t="shared" si="24"/>
        <v>3.4061596646149059</v>
      </c>
      <c r="Z93" s="3">
        <f t="shared" si="25"/>
        <v>1.7681460633045498</v>
      </c>
      <c r="AA93" s="3">
        <f t="shared" si="26"/>
        <v>0.88947857890963378</v>
      </c>
      <c r="AB93" s="3">
        <f t="shared" si="27"/>
        <v>5.0864506459610007E-2</v>
      </c>
      <c r="AC93" s="16" t="s">
        <v>329</v>
      </c>
      <c r="AD93" s="16" t="s">
        <v>522</v>
      </c>
      <c r="AE93" s="16" t="s">
        <v>51</v>
      </c>
      <c r="AF93" s="16" t="s">
        <v>44</v>
      </c>
      <c r="AG93" s="16" t="s">
        <v>523</v>
      </c>
      <c r="AH93" s="16">
        <v>4.1920000000000002</v>
      </c>
      <c r="AI93" s="16">
        <v>0.26400000000000001</v>
      </c>
      <c r="AJ93" s="16">
        <v>1.107</v>
      </c>
      <c r="AK93" s="15" t="s">
        <v>62</v>
      </c>
    </row>
    <row r="94" spans="1:37" x14ac:dyDescent="0.5">
      <c r="A94" s="16" t="s">
        <v>524</v>
      </c>
      <c r="B94" s="16" t="s">
        <v>525</v>
      </c>
      <c r="C94" s="16" t="s">
        <v>526</v>
      </c>
      <c r="D94" s="16">
        <v>26343841.5</v>
      </c>
      <c r="E94" s="16">
        <v>10635096.65625</v>
      </c>
      <c r="F94" s="16">
        <v>8770678.4375</v>
      </c>
      <c r="G94" s="16">
        <v>69912355.5</v>
      </c>
      <c r="H94" s="16">
        <v>71908500.25</v>
      </c>
      <c r="I94" s="16">
        <v>109607505</v>
      </c>
      <c r="J94" s="16">
        <v>109965799.5</v>
      </c>
      <c r="K94" s="16">
        <v>83629494.25</v>
      </c>
      <c r="L94" s="16">
        <v>57559105.25</v>
      </c>
      <c r="M94" s="16">
        <v>1512</v>
      </c>
      <c r="N94" s="16">
        <v>170.5</v>
      </c>
      <c r="O94" s="16">
        <f t="shared" si="14"/>
        <v>375112994.8125</v>
      </c>
      <c r="P94" s="16">
        <f t="shared" si="15"/>
        <v>256618547.45999998</v>
      </c>
      <c r="Q94" s="16">
        <f t="shared" si="16"/>
        <v>63137821.8125</v>
      </c>
      <c r="R94" s="17">
        <f t="shared" si="17"/>
        <v>256618547.45999998</v>
      </c>
      <c r="S94" s="16">
        <f t="shared" si="18"/>
        <v>89783109.040312499</v>
      </c>
      <c r="T94" s="16">
        <f t="shared" si="19"/>
        <v>604976492.47500002</v>
      </c>
      <c r="U94" s="16">
        <f t="shared" si="20"/>
        <v>83621958</v>
      </c>
      <c r="V94" s="17">
        <f t="shared" si="21"/>
        <v>89783109.040312499</v>
      </c>
      <c r="W94" s="16">
        <f t="shared" si="22"/>
        <v>27.935050206071868</v>
      </c>
      <c r="X94" s="16">
        <f t="shared" si="23"/>
        <v>26.419940719468993</v>
      </c>
      <c r="Y94" s="3">
        <f t="shared" si="24"/>
        <v>0.34986991364802772</v>
      </c>
      <c r="Z94" s="3">
        <f t="shared" si="25"/>
        <v>-1.5151094866028729</v>
      </c>
      <c r="AA94" s="3">
        <f t="shared" si="26"/>
        <v>0.89303483100008874</v>
      </c>
      <c r="AB94" s="3">
        <f t="shared" si="27"/>
        <v>4.9131602011636404E-2</v>
      </c>
      <c r="AC94" s="16" t="s">
        <v>527</v>
      </c>
      <c r="AD94" s="16" t="s">
        <v>414</v>
      </c>
      <c r="AE94" s="16" t="s">
        <v>60</v>
      </c>
      <c r="AF94" s="16" t="s">
        <v>44</v>
      </c>
      <c r="AG94" s="16" t="s">
        <v>528</v>
      </c>
      <c r="AH94" s="16">
        <v>7.8639999999999999</v>
      </c>
      <c r="AI94" s="16">
        <v>0.14799999999999999</v>
      </c>
      <c r="AJ94" s="16">
        <v>1.163</v>
      </c>
      <c r="AK94" s="15" t="s">
        <v>62</v>
      </c>
    </row>
    <row r="95" spans="1:37" x14ac:dyDescent="0.5">
      <c r="A95" s="16" t="s">
        <v>529</v>
      </c>
      <c r="B95" s="16" t="s">
        <v>530</v>
      </c>
      <c r="C95" s="16" t="s">
        <v>531</v>
      </c>
      <c r="D95" s="16">
        <v>28987560.53125</v>
      </c>
      <c r="E95" s="16">
        <v>6556145.5625</v>
      </c>
      <c r="F95" s="16">
        <v>5945797.375</v>
      </c>
      <c r="G95" s="16">
        <v>69951555.75</v>
      </c>
      <c r="H95" s="16">
        <v>55356603</v>
      </c>
      <c r="I95" s="16">
        <v>64289111.875</v>
      </c>
      <c r="J95" s="16">
        <v>71000137.75</v>
      </c>
      <c r="K95" s="16">
        <v>68256243.1875</v>
      </c>
      <c r="L95" s="16">
        <v>23723467.375</v>
      </c>
      <c r="M95" s="16">
        <v>1500</v>
      </c>
      <c r="N95" s="16">
        <v>164.8</v>
      </c>
      <c r="O95" s="16">
        <f t="shared" si="14"/>
        <v>217037129.94</v>
      </c>
      <c r="P95" s="16">
        <f t="shared" si="15"/>
        <v>241277931.8384375</v>
      </c>
      <c r="Q95" s="16">
        <f t="shared" si="16"/>
        <v>49410805.625</v>
      </c>
      <c r="R95" s="17">
        <f t="shared" si="17"/>
        <v>217037129.94</v>
      </c>
      <c r="S95" s="16">
        <f t="shared" si="18"/>
        <v>75891120.078749999</v>
      </c>
      <c r="T95" s="16">
        <f t="shared" si="19"/>
        <v>220443108</v>
      </c>
      <c r="U95" s="16">
        <f t="shared" si="20"/>
        <v>42012577.21875</v>
      </c>
      <c r="V95" s="17">
        <f t="shared" si="21"/>
        <v>75891120.078749999</v>
      </c>
      <c r="W95" s="16">
        <f t="shared" si="22"/>
        <v>27.693366634017522</v>
      </c>
      <c r="X95" s="16">
        <f t="shared" si="23"/>
        <v>26.177427751857262</v>
      </c>
      <c r="Y95" s="3">
        <f t="shared" si="24"/>
        <v>0.34966883362183293</v>
      </c>
      <c r="Z95" s="3">
        <f t="shared" si="25"/>
        <v>-1.5159388821602602</v>
      </c>
      <c r="AA95" s="3">
        <f t="shared" si="26"/>
        <v>0.315510572129308</v>
      </c>
      <c r="AB95" s="3">
        <f t="shared" si="27"/>
        <v>0.50098608383507681</v>
      </c>
      <c r="AC95" s="16" t="s">
        <v>425</v>
      </c>
      <c r="AD95" s="16" t="s">
        <v>532</v>
      </c>
      <c r="AE95" s="16" t="s">
        <v>51</v>
      </c>
      <c r="AF95" s="16" t="s">
        <v>52</v>
      </c>
      <c r="AG95" s="16" t="s">
        <v>533</v>
      </c>
      <c r="AH95" s="16">
        <v>10.411</v>
      </c>
      <c r="AI95" s="16">
        <v>0.10199999999999999</v>
      </c>
      <c r="AJ95" s="16">
        <v>1.0620000000000001</v>
      </c>
      <c r="AK95" s="15" t="s">
        <v>54</v>
      </c>
    </row>
    <row r="96" spans="1:37" x14ac:dyDescent="0.5">
      <c r="A96" s="16" t="s">
        <v>534</v>
      </c>
      <c r="B96" s="16" t="s">
        <v>535</v>
      </c>
      <c r="C96" s="16" t="s">
        <v>536</v>
      </c>
      <c r="D96" s="16">
        <v>2266805.25</v>
      </c>
      <c r="E96" s="16">
        <v>4151018.25</v>
      </c>
      <c r="F96" s="16"/>
      <c r="G96" s="16">
        <v>7017191</v>
      </c>
      <c r="H96" s="16">
        <v>5712354</v>
      </c>
      <c r="I96" s="16">
        <v>7800972</v>
      </c>
      <c r="J96" s="16">
        <v>12046689.75</v>
      </c>
      <c r="K96" s="16">
        <v>4637404</v>
      </c>
      <c r="L96" s="16">
        <v>5720170.125</v>
      </c>
      <c r="M96" s="16">
        <v>660</v>
      </c>
      <c r="N96" s="16">
        <v>75.3</v>
      </c>
      <c r="O96" s="16">
        <f t="shared" si="14"/>
        <v>29019615.84</v>
      </c>
      <c r="P96" s="16">
        <f t="shared" si="15"/>
        <v>27979772.067499999</v>
      </c>
      <c r="Q96" s="16">
        <f t="shared" si="16"/>
        <v>5712354</v>
      </c>
      <c r="R96" s="17">
        <f t="shared" si="17"/>
        <v>27979772.067499999</v>
      </c>
      <c r="S96" s="16">
        <f t="shared" si="18"/>
        <v>598254.47250000003</v>
      </c>
      <c r="T96" s="16">
        <f t="shared" si="19"/>
        <v>70930109.549999997</v>
      </c>
      <c r="U96" s="16">
        <f t="shared" si="20"/>
        <v>9779884.5</v>
      </c>
      <c r="V96" s="17">
        <f t="shared" si="21"/>
        <v>9779884.5</v>
      </c>
      <c r="W96" s="16">
        <f t="shared" si="22"/>
        <v>24.737880874089942</v>
      </c>
      <c r="X96" s="16">
        <f t="shared" si="23"/>
        <v>23.221385996438169</v>
      </c>
      <c r="Y96" s="3">
        <f t="shared" si="24"/>
        <v>0.34953410186496331</v>
      </c>
      <c r="Z96" s="3">
        <f t="shared" si="25"/>
        <v>-1.5164948776517737</v>
      </c>
      <c r="AA96" s="3">
        <f t="shared" si="26"/>
        <v>0.79217758819130746</v>
      </c>
      <c r="AB96" s="3">
        <f t="shared" si="27"/>
        <v>0.10117744855445755</v>
      </c>
      <c r="AC96" s="16" t="s">
        <v>300</v>
      </c>
      <c r="AD96" s="16" t="s">
        <v>72</v>
      </c>
      <c r="AE96" s="16" t="s">
        <v>60</v>
      </c>
      <c r="AF96" s="16" t="s">
        <v>44</v>
      </c>
      <c r="AG96" s="16" t="s">
        <v>537</v>
      </c>
      <c r="AH96" s="16">
        <v>1.865</v>
      </c>
      <c r="AI96" s="16">
        <v>0.437</v>
      </c>
      <c r="AJ96" s="16">
        <v>0.81499999999999995</v>
      </c>
      <c r="AK96" s="15" t="s">
        <v>62</v>
      </c>
    </row>
    <row r="97" spans="1:37" x14ac:dyDescent="0.5">
      <c r="A97" s="16" t="s">
        <v>538</v>
      </c>
      <c r="B97" s="16" t="s">
        <v>539</v>
      </c>
      <c r="C97" s="16" t="s">
        <v>540</v>
      </c>
      <c r="D97" s="16">
        <v>2830733.75</v>
      </c>
      <c r="E97" s="16">
        <v>2294577.6875</v>
      </c>
      <c r="F97" s="16">
        <v>494607.15625</v>
      </c>
      <c r="G97" s="16">
        <v>14376974.625</v>
      </c>
      <c r="H97" s="16">
        <v>23811505.75</v>
      </c>
      <c r="I97" s="16">
        <v>17663076</v>
      </c>
      <c r="J97" s="16">
        <v>37210161</v>
      </c>
      <c r="K97" s="16">
        <v>22157136</v>
      </c>
      <c r="L97" s="16">
        <v>16143142.5</v>
      </c>
      <c r="M97" s="16">
        <v>378</v>
      </c>
      <c r="N97" s="16">
        <v>44.4</v>
      </c>
      <c r="O97" s="16">
        <f t="shared" si="14"/>
        <v>63866704.098750003</v>
      </c>
      <c r="P97" s="16">
        <f t="shared" si="15"/>
        <v>68007358.753749996</v>
      </c>
      <c r="Q97" s="16">
        <f t="shared" si="16"/>
        <v>23316898.59375</v>
      </c>
      <c r="R97" s="17">
        <f t="shared" si="17"/>
        <v>63866704.098750003</v>
      </c>
      <c r="S97" s="16">
        <f t="shared" si="18"/>
        <v>24430946.724374998</v>
      </c>
      <c r="T97" s="16">
        <f t="shared" si="19"/>
        <v>194041838.26250002</v>
      </c>
      <c r="U97" s="16">
        <f t="shared" si="20"/>
        <v>34379427.25</v>
      </c>
      <c r="V97" s="17">
        <f t="shared" si="21"/>
        <v>34379427.25</v>
      </c>
      <c r="W97" s="16">
        <f t="shared" si="22"/>
        <v>25.928560665011311</v>
      </c>
      <c r="X97" s="16">
        <f t="shared" si="23"/>
        <v>25.035042174400761</v>
      </c>
      <c r="Y97" s="3">
        <f t="shared" si="24"/>
        <v>0.53829969363759411</v>
      </c>
      <c r="Z97" s="3">
        <f t="shared" si="25"/>
        <v>-0.89351849061054911</v>
      </c>
      <c r="AA97" s="3">
        <f t="shared" si="26"/>
        <v>0.57452740164354554</v>
      </c>
      <c r="AB97" s="3">
        <f t="shared" si="27"/>
        <v>0.24068925313967759</v>
      </c>
      <c r="AC97" s="16" t="s">
        <v>86</v>
      </c>
      <c r="AD97" s="16" t="s">
        <v>118</v>
      </c>
      <c r="AE97" s="16" t="s">
        <v>396</v>
      </c>
      <c r="AF97" s="16" t="s">
        <v>44</v>
      </c>
      <c r="AG97" s="16" t="s">
        <v>541</v>
      </c>
      <c r="AH97" s="16">
        <v>9.6560000000000006</v>
      </c>
      <c r="AI97" s="16">
        <v>0.13</v>
      </c>
      <c r="AJ97" s="16">
        <v>1.254</v>
      </c>
      <c r="AK97" s="15" t="s">
        <v>62</v>
      </c>
    </row>
    <row r="98" spans="1:37" x14ac:dyDescent="0.5">
      <c r="A98" s="16" t="s">
        <v>542</v>
      </c>
      <c r="B98" s="16" t="s">
        <v>543</v>
      </c>
      <c r="C98" s="16" t="s">
        <v>544</v>
      </c>
      <c r="D98" s="16">
        <v>20099207.75</v>
      </c>
      <c r="E98" s="16">
        <v>11886528.5</v>
      </c>
      <c r="F98" s="16">
        <v>12425790.25</v>
      </c>
      <c r="G98" s="16">
        <v>97875727</v>
      </c>
      <c r="H98" s="16">
        <v>102978418.5</v>
      </c>
      <c r="I98" s="16">
        <v>87171878</v>
      </c>
      <c r="J98" s="16">
        <v>117231052</v>
      </c>
      <c r="K98" s="16">
        <v>51564266</v>
      </c>
      <c r="L98" s="16">
        <v>78153409</v>
      </c>
      <c r="M98" s="16">
        <v>323</v>
      </c>
      <c r="N98" s="16">
        <v>36.700000000000003</v>
      </c>
      <c r="O98" s="16">
        <f t="shared" si="14"/>
        <v>278055446.43000001</v>
      </c>
      <c r="P98" s="16">
        <f t="shared" si="15"/>
        <v>458103698.38249999</v>
      </c>
      <c r="Q98" s="16">
        <f t="shared" si="16"/>
        <v>90552628.25</v>
      </c>
      <c r="R98" s="17">
        <f t="shared" si="17"/>
        <v>278055446.43000001</v>
      </c>
      <c r="S98" s="16">
        <f t="shared" si="18"/>
        <v>48803617.125</v>
      </c>
      <c r="T98" s="16">
        <f t="shared" si="19"/>
        <v>815022472.5</v>
      </c>
      <c r="U98" s="16">
        <f t="shared" si="20"/>
        <v>97131844.25</v>
      </c>
      <c r="V98" s="17">
        <f t="shared" si="21"/>
        <v>97131844.25</v>
      </c>
      <c r="W98" s="16">
        <f t="shared" si="22"/>
        <v>28.050797355405674</v>
      </c>
      <c r="X98" s="16">
        <f t="shared" si="23"/>
        <v>26.533441018659978</v>
      </c>
      <c r="Y98" s="3">
        <f t="shared" si="24"/>
        <v>0.34932545108211999</v>
      </c>
      <c r="Z98" s="3">
        <f t="shared" si="25"/>
        <v>-1.5173563367456939</v>
      </c>
      <c r="AA98" s="3">
        <f t="shared" si="26"/>
        <v>0.81730939423161075</v>
      </c>
      <c r="AB98" s="3">
        <f t="shared" si="27"/>
        <v>8.7613509230590331E-2</v>
      </c>
      <c r="AC98" s="16" t="s">
        <v>545</v>
      </c>
      <c r="AD98" s="16" t="s">
        <v>206</v>
      </c>
      <c r="AE98" s="16" t="s">
        <v>51</v>
      </c>
      <c r="AF98" s="16" t="s">
        <v>44</v>
      </c>
      <c r="AG98" s="16" t="s">
        <v>546</v>
      </c>
      <c r="AH98" s="16">
        <v>6.29</v>
      </c>
      <c r="AI98" s="16">
        <v>0.127</v>
      </c>
      <c r="AJ98" s="16">
        <v>0.79800000000000004</v>
      </c>
      <c r="AK98" s="15" t="s">
        <v>62</v>
      </c>
    </row>
    <row r="99" spans="1:37" x14ac:dyDescent="0.5">
      <c r="A99" s="16" t="s">
        <v>547</v>
      </c>
      <c r="B99" s="16" t="s">
        <v>548</v>
      </c>
      <c r="C99" s="16" t="s">
        <v>549</v>
      </c>
      <c r="D99" s="16">
        <v>159353347</v>
      </c>
      <c r="E99" s="16">
        <v>102463058.3125</v>
      </c>
      <c r="F99" s="16">
        <v>136672547.09375</v>
      </c>
      <c r="G99" s="16">
        <v>337411630.125</v>
      </c>
      <c r="H99" s="16">
        <v>364535414.15625</v>
      </c>
      <c r="I99" s="16">
        <v>492097755.625</v>
      </c>
      <c r="J99" s="16">
        <v>494577328.6875</v>
      </c>
      <c r="K99" s="16">
        <v>398061237.59375</v>
      </c>
      <c r="L99" s="16">
        <v>213266805.875</v>
      </c>
      <c r="M99" s="16">
        <v>654</v>
      </c>
      <c r="N99" s="16">
        <v>72.3</v>
      </c>
      <c r="O99" s="16">
        <f t="shared" si="14"/>
        <v>1322181775.7362502</v>
      </c>
      <c r="P99" s="16">
        <f t="shared" si="15"/>
        <v>1048763287.6062499</v>
      </c>
      <c r="Q99" s="16">
        <f t="shared" si="16"/>
        <v>227862867.0625</v>
      </c>
      <c r="R99" s="17">
        <f t="shared" si="17"/>
        <v>1048763287.6062499</v>
      </c>
      <c r="S99" s="16">
        <f t="shared" si="18"/>
        <v>363585760.51593751</v>
      </c>
      <c r="T99" s="16">
        <f t="shared" si="19"/>
        <v>949768808.88750005</v>
      </c>
      <c r="U99" s="16">
        <f t="shared" si="20"/>
        <v>335223981.6875</v>
      </c>
      <c r="V99" s="17">
        <f t="shared" si="21"/>
        <v>363585760.51593751</v>
      </c>
      <c r="W99" s="16">
        <f t="shared" si="22"/>
        <v>29.966041943404353</v>
      </c>
      <c r="X99" s="16">
        <f t="shared" si="23"/>
        <v>28.43772045798374</v>
      </c>
      <c r="Y99" s="3">
        <f t="shared" si="24"/>
        <v>0.34668048053608352</v>
      </c>
      <c r="Z99" s="3">
        <f t="shared" si="25"/>
        <v>-1.5283214854206137</v>
      </c>
      <c r="AA99" s="3">
        <f t="shared" si="26"/>
        <v>0.43421664632927459</v>
      </c>
      <c r="AB99" s="3">
        <f t="shared" si="27"/>
        <v>0.36229353124923774</v>
      </c>
      <c r="AC99" s="16" t="s">
        <v>550</v>
      </c>
      <c r="AD99" s="16" t="s">
        <v>551</v>
      </c>
      <c r="AE99" s="16" t="s">
        <v>552</v>
      </c>
      <c r="AF99" s="16" t="s">
        <v>52</v>
      </c>
      <c r="AG99" s="16" t="s">
        <v>553</v>
      </c>
      <c r="AH99" s="16">
        <v>2.9129999999999998</v>
      </c>
      <c r="AI99" s="16">
        <v>0.375</v>
      </c>
      <c r="AJ99" s="16">
        <v>1.0920000000000001</v>
      </c>
      <c r="AK99" s="15" t="s">
        <v>158</v>
      </c>
    </row>
    <row r="100" spans="1:37" x14ac:dyDescent="0.5">
      <c r="A100" s="16" t="s">
        <v>554</v>
      </c>
      <c r="B100" s="16" t="s">
        <v>555</v>
      </c>
      <c r="C100" s="16" t="s">
        <v>556</v>
      </c>
      <c r="D100" s="16"/>
      <c r="E100" s="16">
        <v>1253307.375</v>
      </c>
      <c r="F100" s="16"/>
      <c r="G100" s="16">
        <v>10764952</v>
      </c>
      <c r="H100" s="16">
        <v>11777903</v>
      </c>
      <c r="I100" s="16"/>
      <c r="J100" s="16">
        <v>15964726</v>
      </c>
      <c r="K100" s="16"/>
      <c r="L100" s="16">
        <v>6986914</v>
      </c>
      <c r="M100" s="16">
        <v>298</v>
      </c>
      <c r="N100" s="16">
        <v>33.9</v>
      </c>
      <c r="O100" s="16">
        <f t="shared" si="14"/>
        <v>0</v>
      </c>
      <c r="P100" s="16">
        <f t="shared" si="15"/>
        <v>63405567.279999994</v>
      </c>
      <c r="Q100" s="16">
        <f t="shared" si="16"/>
        <v>11777903</v>
      </c>
      <c r="R100" s="17">
        <f t="shared" si="17"/>
        <v>11777903</v>
      </c>
      <c r="S100" s="16">
        <f t="shared" si="18"/>
        <v>-1541568.07125</v>
      </c>
      <c r="T100" s="16">
        <f t="shared" si="19"/>
        <v>86637733.600000009</v>
      </c>
      <c r="U100" s="16">
        <f t="shared" si="20"/>
        <v>15964726</v>
      </c>
      <c r="V100" s="17">
        <f t="shared" si="21"/>
        <v>15964726</v>
      </c>
      <c r="W100" s="16">
        <f t="shared" si="22"/>
        <v>23.489579361206076</v>
      </c>
      <c r="X100" s="16">
        <f t="shared" si="23"/>
        <v>23.928384456591299</v>
      </c>
      <c r="Y100" s="3">
        <f t="shared" si="24"/>
        <v>1.355481192195249</v>
      </c>
      <c r="Z100" s="3">
        <f t="shared" si="25"/>
        <v>0.43880509538522255</v>
      </c>
      <c r="AA100" s="3">
        <f t="shared" si="26"/>
        <v>0.36845223929915683</v>
      </c>
      <c r="AB100" s="3">
        <f t="shared" si="27"/>
        <v>0.43361879967230171</v>
      </c>
      <c r="AC100" s="16" t="s">
        <v>557</v>
      </c>
      <c r="AD100" s="16" t="s">
        <v>558</v>
      </c>
      <c r="AE100" s="16" t="s">
        <v>240</v>
      </c>
      <c r="AF100" s="16" t="s">
        <v>44</v>
      </c>
      <c r="AG100" s="16" t="s">
        <v>559</v>
      </c>
      <c r="AH100" s="16">
        <v>8.4269999999999996</v>
      </c>
      <c r="AI100" s="16">
        <v>0.111</v>
      </c>
      <c r="AJ100" s="16">
        <v>0.93799999999999994</v>
      </c>
      <c r="AK100" s="15" t="s">
        <v>45</v>
      </c>
    </row>
    <row r="101" spans="1:37" x14ac:dyDescent="0.5">
      <c r="A101" s="16" t="s">
        <v>560</v>
      </c>
      <c r="B101" s="16" t="s">
        <v>561</v>
      </c>
      <c r="C101" s="16" t="s">
        <v>562</v>
      </c>
      <c r="D101" s="16"/>
      <c r="E101" s="16">
        <v>1253307.375</v>
      </c>
      <c r="F101" s="16"/>
      <c r="G101" s="16">
        <v>10764952</v>
      </c>
      <c r="H101" s="16">
        <v>11777903</v>
      </c>
      <c r="I101" s="16"/>
      <c r="J101" s="16">
        <v>15964726</v>
      </c>
      <c r="K101" s="16"/>
      <c r="L101" s="16">
        <v>6986914</v>
      </c>
      <c r="M101" s="16">
        <v>305</v>
      </c>
      <c r="N101" s="16">
        <v>35</v>
      </c>
      <c r="O101" s="16">
        <f t="shared" si="14"/>
        <v>0</v>
      </c>
      <c r="P101" s="16">
        <f t="shared" si="15"/>
        <v>63405567.279999994</v>
      </c>
      <c r="Q101" s="16">
        <f t="shared" si="16"/>
        <v>11777903</v>
      </c>
      <c r="R101" s="17">
        <f t="shared" si="17"/>
        <v>11777903</v>
      </c>
      <c r="S101" s="16">
        <f t="shared" si="18"/>
        <v>-1541568.07125</v>
      </c>
      <c r="T101" s="16">
        <f t="shared" si="19"/>
        <v>86637733.600000009</v>
      </c>
      <c r="U101" s="16">
        <f t="shared" si="20"/>
        <v>15964726</v>
      </c>
      <c r="V101" s="17">
        <f t="shared" si="21"/>
        <v>15964726</v>
      </c>
      <c r="W101" s="16">
        <f t="shared" si="22"/>
        <v>23.489579361206076</v>
      </c>
      <c r="X101" s="16">
        <f t="shared" si="23"/>
        <v>23.928384456591299</v>
      </c>
      <c r="Y101" s="3">
        <f t="shared" si="24"/>
        <v>1.355481192195249</v>
      </c>
      <c r="Z101" s="3">
        <f t="shared" si="25"/>
        <v>0.43880509538522255</v>
      </c>
      <c r="AA101" s="3">
        <f t="shared" si="26"/>
        <v>0.36845223929915683</v>
      </c>
      <c r="AB101" s="3">
        <f t="shared" si="27"/>
        <v>0.43361879967230171</v>
      </c>
      <c r="AC101" s="16" t="s">
        <v>563</v>
      </c>
      <c r="AD101" s="16" t="s">
        <v>311</v>
      </c>
      <c r="AE101" s="16" t="s">
        <v>240</v>
      </c>
      <c r="AF101" s="16" t="s">
        <v>44</v>
      </c>
      <c r="AG101" s="16" t="s">
        <v>44</v>
      </c>
      <c r="AH101" s="16">
        <v>8.4269999999999996</v>
      </c>
      <c r="AI101" s="16">
        <v>0.111</v>
      </c>
      <c r="AJ101" s="16">
        <v>0.93799999999999994</v>
      </c>
      <c r="AK101" s="15" t="s">
        <v>45</v>
      </c>
    </row>
    <row r="102" spans="1:37" x14ac:dyDescent="0.5">
      <c r="A102" s="16" t="s">
        <v>564</v>
      </c>
      <c r="B102" s="16" t="s">
        <v>565</v>
      </c>
      <c r="C102" s="16" t="s">
        <v>566</v>
      </c>
      <c r="D102" s="16">
        <v>4629792.25</v>
      </c>
      <c r="E102" s="16">
        <v>7141216.125</v>
      </c>
      <c r="F102" s="16">
        <v>3925030.375</v>
      </c>
      <c r="G102" s="16">
        <v>16183311</v>
      </c>
      <c r="H102" s="16">
        <v>26584877.5</v>
      </c>
      <c r="I102" s="16">
        <v>20209604.25</v>
      </c>
      <c r="J102" s="16">
        <v>25518746.75</v>
      </c>
      <c r="K102" s="16">
        <v>22183329.5</v>
      </c>
      <c r="L102" s="16">
        <v>12357090.5</v>
      </c>
      <c r="M102" s="16">
        <v>556</v>
      </c>
      <c r="N102" s="16">
        <v>60.3</v>
      </c>
      <c r="O102" s="16">
        <f t="shared" si="14"/>
        <v>60578614.815000005</v>
      </c>
      <c r="P102" s="16">
        <f t="shared" si="15"/>
        <v>68050225.4375</v>
      </c>
      <c r="Q102" s="16">
        <f t="shared" si="16"/>
        <v>22659847.125</v>
      </c>
      <c r="R102" s="17">
        <f t="shared" si="17"/>
        <v>60578614.815000005</v>
      </c>
      <c r="S102" s="16">
        <f t="shared" si="18"/>
        <v>18501799.451249998</v>
      </c>
      <c r="T102" s="16">
        <f t="shared" si="19"/>
        <v>104557545.55</v>
      </c>
      <c r="U102" s="16">
        <f t="shared" si="20"/>
        <v>20888954.5</v>
      </c>
      <c r="V102" s="17">
        <f t="shared" si="21"/>
        <v>20888954.5</v>
      </c>
      <c r="W102" s="16">
        <f t="shared" si="22"/>
        <v>25.852305254190686</v>
      </c>
      <c r="X102" s="16">
        <f t="shared" si="23"/>
        <v>24.316236950996114</v>
      </c>
      <c r="Y102" s="3">
        <f t="shared" si="24"/>
        <v>0.34482390466986446</v>
      </c>
      <c r="Z102" s="3">
        <f t="shared" si="25"/>
        <v>-1.5360683031945699</v>
      </c>
      <c r="AA102" s="3">
        <f t="shared" si="26"/>
        <v>0.9239619151426185</v>
      </c>
      <c r="AB102" s="3">
        <f t="shared" si="27"/>
        <v>3.4345929628684255E-2</v>
      </c>
      <c r="AC102" s="16" t="s">
        <v>329</v>
      </c>
      <c r="AD102" s="16" t="s">
        <v>567</v>
      </c>
      <c r="AE102" s="16" t="s">
        <v>51</v>
      </c>
      <c r="AF102" s="16" t="s">
        <v>44</v>
      </c>
      <c r="AG102" s="16" t="s">
        <v>568</v>
      </c>
      <c r="AH102" s="16">
        <v>4.7910000000000004</v>
      </c>
      <c r="AI102" s="16">
        <v>0.22900000000000001</v>
      </c>
      <c r="AJ102" s="16">
        <v>1.0980000000000001</v>
      </c>
      <c r="AK102" s="15" t="s">
        <v>62</v>
      </c>
    </row>
    <row r="103" spans="1:37" x14ac:dyDescent="0.5">
      <c r="A103" s="16" t="s">
        <v>569</v>
      </c>
      <c r="B103" s="16" t="s">
        <v>570</v>
      </c>
      <c r="C103" s="16" t="s">
        <v>571</v>
      </c>
      <c r="D103" s="16">
        <v>184782255.75</v>
      </c>
      <c r="E103" s="16">
        <v>56327786.75</v>
      </c>
      <c r="F103" s="16">
        <v>131144856.5</v>
      </c>
      <c r="G103" s="16">
        <v>189026312.5</v>
      </c>
      <c r="H103" s="16">
        <v>156853813.5</v>
      </c>
      <c r="I103" s="16">
        <v>400078738.5</v>
      </c>
      <c r="J103" s="16">
        <v>407002172.25</v>
      </c>
      <c r="K103" s="16">
        <v>242267550</v>
      </c>
      <c r="L103" s="16">
        <v>155320517.25</v>
      </c>
      <c r="M103" s="16">
        <v>166</v>
      </c>
      <c r="N103" s="16">
        <v>18.5</v>
      </c>
      <c r="O103" s="16">
        <f t="shared" si="14"/>
        <v>1000434041.0400001</v>
      </c>
      <c r="P103" s="16">
        <f t="shared" si="15"/>
        <v>24997494.2575</v>
      </c>
      <c r="Q103" s="16">
        <f t="shared" si="16"/>
        <v>25708957</v>
      </c>
      <c r="R103" s="17">
        <f t="shared" si="17"/>
        <v>25708957</v>
      </c>
      <c r="S103" s="16">
        <f t="shared" si="18"/>
        <v>228705908.79749998</v>
      </c>
      <c r="T103" s="16">
        <f t="shared" si="19"/>
        <v>299778193.30000001</v>
      </c>
      <c r="U103" s="16">
        <f t="shared" si="20"/>
        <v>222219916.5</v>
      </c>
      <c r="V103" s="17">
        <f t="shared" si="21"/>
        <v>228705908.79749998</v>
      </c>
      <c r="W103" s="16">
        <f t="shared" si="22"/>
        <v>24.615767746127553</v>
      </c>
      <c r="X103" s="16">
        <f t="shared" si="23"/>
        <v>27.768918398494002</v>
      </c>
      <c r="Y103" s="3">
        <f t="shared" si="24"/>
        <v>8.8959621659291734</v>
      </c>
      <c r="Z103" s="3">
        <f t="shared" si="25"/>
        <v>3.1531506523664534</v>
      </c>
      <c r="AA103" s="3">
        <f t="shared" si="26"/>
        <v>0.79409868333132316</v>
      </c>
      <c r="AB103" s="3">
        <f t="shared" si="27"/>
        <v>0.10012552406766194</v>
      </c>
      <c r="AC103" s="16" t="s">
        <v>572</v>
      </c>
      <c r="AD103" s="16" t="s">
        <v>395</v>
      </c>
      <c r="AE103" s="16" t="s">
        <v>107</v>
      </c>
      <c r="AF103" s="16" t="s">
        <v>44</v>
      </c>
      <c r="AG103" s="16" t="s">
        <v>573</v>
      </c>
      <c r="AH103" s="16">
        <v>1.847</v>
      </c>
      <c r="AI103" s="16">
        <v>0.69399999999999995</v>
      </c>
      <c r="AJ103" s="16">
        <v>1.282</v>
      </c>
      <c r="AK103" s="15" t="s">
        <v>45</v>
      </c>
    </row>
    <row r="104" spans="1:37" x14ac:dyDescent="0.5">
      <c r="A104" s="16" t="s">
        <v>574</v>
      </c>
      <c r="B104" s="16" t="s">
        <v>575</v>
      </c>
      <c r="C104" s="16" t="s">
        <v>576</v>
      </c>
      <c r="D104" s="16">
        <v>7846712.59375</v>
      </c>
      <c r="E104" s="16">
        <v>2365483</v>
      </c>
      <c r="F104" s="16">
        <v>3505110.75</v>
      </c>
      <c r="G104" s="16">
        <v>18469163.75</v>
      </c>
      <c r="H104" s="16">
        <v>25783263</v>
      </c>
      <c r="I104" s="16">
        <v>18678177.3125</v>
      </c>
      <c r="J104" s="16">
        <v>27302966</v>
      </c>
      <c r="K104" s="16">
        <v>14101133</v>
      </c>
      <c r="L104" s="16">
        <v>7782105.1875</v>
      </c>
      <c r="M104" s="16">
        <v>194</v>
      </c>
      <c r="N104" s="16">
        <v>22.6</v>
      </c>
      <c r="O104" s="16">
        <f t="shared" si="14"/>
        <v>56443807.612500004</v>
      </c>
      <c r="P104" s="16">
        <f t="shared" si="15"/>
        <v>62566237.310312495</v>
      </c>
      <c r="Q104" s="16">
        <f t="shared" si="16"/>
        <v>22278152.25</v>
      </c>
      <c r="R104" s="17">
        <f t="shared" si="17"/>
        <v>56443807.612500004</v>
      </c>
      <c r="S104" s="16">
        <f t="shared" si="18"/>
        <v>14434849.5</v>
      </c>
      <c r="T104" s="16">
        <f t="shared" si="19"/>
        <v>53034731.024999999</v>
      </c>
      <c r="U104" s="16">
        <f t="shared" si="20"/>
        <v>19456253.40625</v>
      </c>
      <c r="V104" s="17">
        <f t="shared" si="21"/>
        <v>19456253.40625</v>
      </c>
      <c r="W104" s="16">
        <f t="shared" si="22"/>
        <v>25.750311977419305</v>
      </c>
      <c r="X104" s="16">
        <f t="shared" si="23"/>
        <v>24.213730588481873</v>
      </c>
      <c r="Y104" s="3">
        <f t="shared" si="24"/>
        <v>0.34470129194369292</v>
      </c>
      <c r="Z104" s="3">
        <f t="shared" si="25"/>
        <v>-1.536581388937428</v>
      </c>
      <c r="AA104" s="3">
        <f t="shared" si="26"/>
        <v>0.27294813183193722</v>
      </c>
      <c r="AB104" s="3">
        <f t="shared" si="27"/>
        <v>0.56391987383597375</v>
      </c>
      <c r="AC104" s="16" t="s">
        <v>112</v>
      </c>
      <c r="AD104" s="16" t="s">
        <v>59</v>
      </c>
      <c r="AE104" s="16" t="s">
        <v>60</v>
      </c>
      <c r="AF104" s="16" t="s">
        <v>44</v>
      </c>
      <c r="AG104" s="16" t="s">
        <v>577</v>
      </c>
      <c r="AH104" s="16">
        <v>4.0229999999999997</v>
      </c>
      <c r="AI104" s="16">
        <v>0.188</v>
      </c>
      <c r="AJ104" s="16">
        <v>0.755</v>
      </c>
      <c r="AK104" s="15" t="s">
        <v>62</v>
      </c>
    </row>
    <row r="105" spans="1:37" x14ac:dyDescent="0.5">
      <c r="A105" s="16" t="s">
        <v>578</v>
      </c>
      <c r="B105" s="16" t="s">
        <v>579</v>
      </c>
      <c r="C105" s="16" t="s">
        <v>580</v>
      </c>
      <c r="D105" s="16">
        <v>74754438.5</v>
      </c>
      <c r="E105" s="16">
        <v>48048373.5</v>
      </c>
      <c r="F105" s="16">
        <v>46212410.5</v>
      </c>
      <c r="G105" s="16">
        <v>174102772.5</v>
      </c>
      <c r="H105" s="16">
        <v>134961662</v>
      </c>
      <c r="I105" s="16">
        <v>129589893</v>
      </c>
      <c r="J105" s="16">
        <v>181354825.25</v>
      </c>
      <c r="K105" s="16">
        <v>88886409.6875</v>
      </c>
      <c r="L105" s="16">
        <v>60116141</v>
      </c>
      <c r="M105" s="16">
        <v>152</v>
      </c>
      <c r="N105" s="16">
        <v>17.7</v>
      </c>
      <c r="O105" s="16">
        <f t="shared" si="14"/>
        <v>310164234.90000004</v>
      </c>
      <c r="P105" s="16">
        <f t="shared" si="15"/>
        <v>585161687.25999999</v>
      </c>
      <c r="Q105" s="16">
        <f t="shared" si="16"/>
        <v>88749251.5</v>
      </c>
      <c r="R105" s="17">
        <f t="shared" si="17"/>
        <v>310164234.90000004</v>
      </c>
      <c r="S105" s="16">
        <f t="shared" si="18"/>
        <v>50230784.510624997</v>
      </c>
      <c r="T105" s="16">
        <f t="shared" si="19"/>
        <v>172406258.20000002</v>
      </c>
      <c r="U105" s="16">
        <f t="shared" si="20"/>
        <v>106600386.75</v>
      </c>
      <c r="V105" s="17">
        <f t="shared" si="21"/>
        <v>106600386.75</v>
      </c>
      <c r="W105" s="16">
        <f t="shared" si="22"/>
        <v>28.208457097609628</v>
      </c>
      <c r="X105" s="16">
        <f t="shared" si="23"/>
        <v>26.667637431354475</v>
      </c>
      <c r="Y105" s="3">
        <f t="shared" si="24"/>
        <v>0.34369013172769258</v>
      </c>
      <c r="Z105" s="3">
        <f t="shared" si="25"/>
        <v>-1.540819666255151</v>
      </c>
      <c r="AA105" s="3">
        <f t="shared" si="26"/>
        <v>0.22543902170402341</v>
      </c>
      <c r="AB105" s="3">
        <f t="shared" si="27"/>
        <v>0.64697090885797182</v>
      </c>
      <c r="AC105" s="16" t="s">
        <v>92</v>
      </c>
      <c r="AD105" s="16" t="s">
        <v>59</v>
      </c>
      <c r="AE105" s="16" t="s">
        <v>60</v>
      </c>
      <c r="AF105" s="16" t="s">
        <v>44</v>
      </c>
      <c r="AG105" s="16" t="s">
        <v>67</v>
      </c>
      <c r="AH105" s="16">
        <v>1.85</v>
      </c>
      <c r="AI105" s="16">
        <v>0.35599999999999998</v>
      </c>
      <c r="AJ105" s="16">
        <v>0.65900000000000003</v>
      </c>
      <c r="AK105" s="15" t="s">
        <v>62</v>
      </c>
    </row>
    <row r="106" spans="1:37" x14ac:dyDescent="0.5">
      <c r="A106" s="16" t="s">
        <v>581</v>
      </c>
      <c r="B106" s="16" t="s">
        <v>582</v>
      </c>
      <c r="C106" s="16" t="s">
        <v>583</v>
      </c>
      <c r="D106" s="16">
        <v>9921576</v>
      </c>
      <c r="E106" s="16">
        <v>4990356</v>
      </c>
      <c r="F106" s="16">
        <v>7568167.75</v>
      </c>
      <c r="G106" s="16">
        <v>35192292.5</v>
      </c>
      <c r="H106" s="16">
        <v>33167503</v>
      </c>
      <c r="I106" s="16">
        <v>35959824.5</v>
      </c>
      <c r="J106" s="16">
        <v>46053742.40625</v>
      </c>
      <c r="K106" s="16">
        <v>25992002</v>
      </c>
      <c r="L106" s="16">
        <v>21183756.25</v>
      </c>
      <c r="M106" s="16">
        <v>399</v>
      </c>
      <c r="N106" s="16">
        <v>45.8</v>
      </c>
      <c r="O106" s="16">
        <f t="shared" si="14"/>
        <v>105616963.11</v>
      </c>
      <c r="P106" s="16">
        <f t="shared" si="15"/>
        <v>148844520.185</v>
      </c>
      <c r="Q106" s="16">
        <f t="shared" si="16"/>
        <v>25599335.25</v>
      </c>
      <c r="R106" s="17">
        <f t="shared" si="17"/>
        <v>105616963.11</v>
      </c>
      <c r="S106" s="16">
        <f t="shared" si="18"/>
        <v>25832024.579999998</v>
      </c>
      <c r="T106" s="16">
        <f t="shared" si="19"/>
        <v>168833297.40000001</v>
      </c>
      <c r="U106" s="16">
        <f t="shared" si="20"/>
        <v>36132166.40625</v>
      </c>
      <c r="V106" s="17">
        <f t="shared" si="21"/>
        <v>36132166.40625</v>
      </c>
      <c r="W106" s="16">
        <f t="shared" si="22"/>
        <v>26.654266323239408</v>
      </c>
      <c r="X106" s="16">
        <f t="shared" si="23"/>
        <v>25.106780422437566</v>
      </c>
      <c r="Y106" s="3">
        <f t="shared" si="24"/>
        <v>0.34210571239980053</v>
      </c>
      <c r="Z106" s="3">
        <f t="shared" si="25"/>
        <v>-1.5474859008018413</v>
      </c>
      <c r="AA106" s="3">
        <f t="shared" si="26"/>
        <v>0.65700233964700305</v>
      </c>
      <c r="AB106" s="3">
        <f t="shared" si="27"/>
        <v>0.18243308387404902</v>
      </c>
      <c r="AC106" s="16" t="s">
        <v>155</v>
      </c>
      <c r="AD106" s="16" t="s">
        <v>355</v>
      </c>
      <c r="AE106" s="16" t="s">
        <v>51</v>
      </c>
      <c r="AF106" s="16" t="s">
        <v>52</v>
      </c>
      <c r="AG106" s="16" t="s">
        <v>44</v>
      </c>
      <c r="AH106" s="16">
        <v>3.4340000000000002</v>
      </c>
      <c r="AI106" s="16">
        <v>0.215</v>
      </c>
      <c r="AJ106" s="16">
        <v>0.73899999999999999</v>
      </c>
      <c r="AK106" s="15" t="s">
        <v>158</v>
      </c>
    </row>
    <row r="107" spans="1:37" x14ac:dyDescent="0.5">
      <c r="A107" s="16" t="s">
        <v>584</v>
      </c>
      <c r="B107" s="16" t="s">
        <v>585</v>
      </c>
      <c r="C107" s="16" t="s">
        <v>586</v>
      </c>
      <c r="D107" s="16">
        <v>112747155.5</v>
      </c>
      <c r="E107" s="16">
        <v>70821639.75</v>
      </c>
      <c r="F107" s="16">
        <v>70816952.125</v>
      </c>
      <c r="G107" s="16">
        <v>231047914.75</v>
      </c>
      <c r="H107" s="16">
        <v>229264730.5</v>
      </c>
      <c r="I107" s="16">
        <v>168416355.75</v>
      </c>
      <c r="J107" s="16">
        <v>221464215</v>
      </c>
      <c r="K107" s="16">
        <v>171562303.78125</v>
      </c>
      <c r="L107" s="16">
        <v>92748040</v>
      </c>
      <c r="M107" s="16">
        <v>146</v>
      </c>
      <c r="N107" s="16">
        <v>16.399999999999999</v>
      </c>
      <c r="O107" s="16">
        <f t="shared" si="14"/>
        <v>363069781.48500001</v>
      </c>
      <c r="P107" s="16">
        <f t="shared" si="15"/>
        <v>696791471.98249996</v>
      </c>
      <c r="Q107" s="16">
        <f t="shared" si="16"/>
        <v>158447778.375</v>
      </c>
      <c r="R107" s="17">
        <f t="shared" si="17"/>
        <v>363069781.48500001</v>
      </c>
      <c r="S107" s="16">
        <f t="shared" si="18"/>
        <v>123911016.7584375</v>
      </c>
      <c r="T107" s="16">
        <f t="shared" si="19"/>
        <v>271945489.65000004</v>
      </c>
      <c r="U107" s="16">
        <f t="shared" si="20"/>
        <v>108717059.5</v>
      </c>
      <c r="V107" s="17">
        <f t="shared" si="21"/>
        <v>123911016.7584375</v>
      </c>
      <c r="W107" s="16">
        <f t="shared" si="22"/>
        <v>28.435671617862887</v>
      </c>
      <c r="X107" s="16">
        <f t="shared" si="23"/>
        <v>26.884729220315869</v>
      </c>
      <c r="Y107" s="3">
        <f t="shared" si="24"/>
        <v>0.34128705575998702</v>
      </c>
      <c r="Z107" s="3">
        <f t="shared" si="25"/>
        <v>-1.5509423975470173</v>
      </c>
      <c r="AA107" s="3">
        <f t="shared" si="26"/>
        <v>0.15914222472120854</v>
      </c>
      <c r="AB107" s="3">
        <f t="shared" si="27"/>
        <v>0.79821457503332027</v>
      </c>
      <c r="AC107" s="16" t="s">
        <v>401</v>
      </c>
      <c r="AD107" s="16" t="s">
        <v>350</v>
      </c>
      <c r="AE107" s="16" t="s">
        <v>60</v>
      </c>
      <c r="AF107" s="16" t="s">
        <v>44</v>
      </c>
      <c r="AG107" s="16" t="s">
        <v>123</v>
      </c>
      <c r="AH107" s="16">
        <v>2.4220000000000002</v>
      </c>
      <c r="AI107" s="16">
        <v>0.309</v>
      </c>
      <c r="AJ107" s="16">
        <v>0.748</v>
      </c>
      <c r="AK107" s="15" t="s">
        <v>82</v>
      </c>
    </row>
    <row r="108" spans="1:37" x14ac:dyDescent="0.5">
      <c r="A108" s="16" t="s">
        <v>587</v>
      </c>
      <c r="B108" s="16" t="s">
        <v>588</v>
      </c>
      <c r="C108" s="16" t="s">
        <v>589</v>
      </c>
      <c r="D108" s="16">
        <v>3088942</v>
      </c>
      <c r="E108" s="16">
        <v>4054689.25</v>
      </c>
      <c r="F108" s="16">
        <v>2563740.25</v>
      </c>
      <c r="G108" s="16">
        <v>5198257</v>
      </c>
      <c r="H108" s="16">
        <v>7108168</v>
      </c>
      <c r="I108" s="16">
        <v>5797941.5</v>
      </c>
      <c r="J108" s="16">
        <v>4678261</v>
      </c>
      <c r="K108" s="16">
        <v>7386314.5</v>
      </c>
      <c r="L108" s="16">
        <v>3875365</v>
      </c>
      <c r="M108" s="16">
        <v>136</v>
      </c>
      <c r="N108" s="16">
        <v>14.6</v>
      </c>
      <c r="O108" s="16">
        <f t="shared" si="14"/>
        <v>12031228.65</v>
      </c>
      <c r="P108" s="16">
        <f t="shared" si="15"/>
        <v>12423865.35</v>
      </c>
      <c r="Q108" s="16">
        <f t="shared" si="16"/>
        <v>4544427.75</v>
      </c>
      <c r="R108" s="17">
        <f t="shared" si="17"/>
        <v>12031228.65</v>
      </c>
      <c r="S108" s="16">
        <f t="shared" si="18"/>
        <v>4097899.0575000001</v>
      </c>
      <c r="T108" s="16">
        <f t="shared" si="19"/>
        <v>16264146.9</v>
      </c>
      <c r="U108" s="16">
        <f t="shared" si="20"/>
        <v>1589319</v>
      </c>
      <c r="V108" s="17">
        <f t="shared" si="21"/>
        <v>4097899.0575000001</v>
      </c>
      <c r="W108" s="16">
        <f t="shared" si="22"/>
        <v>23.520280644776239</v>
      </c>
      <c r="X108" s="16">
        <f t="shared" si="23"/>
        <v>21.966453016572853</v>
      </c>
      <c r="Y108" s="3">
        <f t="shared" si="24"/>
        <v>0.34060520140642492</v>
      </c>
      <c r="Z108" s="3">
        <f t="shared" si="25"/>
        <v>-1.5538276282033872</v>
      </c>
      <c r="AA108" s="3">
        <f t="shared" si="26"/>
        <v>0.56226381291574445</v>
      </c>
      <c r="AB108" s="3">
        <f t="shared" si="27"/>
        <v>0.25005986661816354</v>
      </c>
      <c r="AC108" s="16" t="s">
        <v>258</v>
      </c>
      <c r="AD108" s="16" t="s">
        <v>144</v>
      </c>
      <c r="AE108" s="16" t="s">
        <v>60</v>
      </c>
      <c r="AF108" s="16" t="s">
        <v>44</v>
      </c>
      <c r="AG108" s="16" t="s">
        <v>590</v>
      </c>
      <c r="AH108" s="16">
        <v>1.5149999999999999</v>
      </c>
      <c r="AI108" s="16">
        <v>0.53300000000000003</v>
      </c>
      <c r="AJ108" s="16">
        <v>0.80700000000000005</v>
      </c>
      <c r="AK108" s="15" t="s">
        <v>62</v>
      </c>
    </row>
    <row r="109" spans="1:37" x14ac:dyDescent="0.5">
      <c r="A109" s="16" t="s">
        <v>591</v>
      </c>
      <c r="B109" s="16" t="s">
        <v>592</v>
      </c>
      <c r="C109" s="16" t="s">
        <v>593</v>
      </c>
      <c r="D109" s="16"/>
      <c r="E109" s="16">
        <v>7783881.0625</v>
      </c>
      <c r="F109" s="16"/>
      <c r="G109" s="16">
        <v>480464.375</v>
      </c>
      <c r="H109" s="16">
        <v>39021681.5</v>
      </c>
      <c r="I109" s="16">
        <v>12420862</v>
      </c>
      <c r="J109" s="16"/>
      <c r="K109" s="16">
        <v>24395295</v>
      </c>
      <c r="L109" s="16">
        <v>4394055</v>
      </c>
      <c r="M109" s="16">
        <v>1640</v>
      </c>
      <c r="N109" s="16">
        <v>186.9</v>
      </c>
      <c r="O109" s="16">
        <f t="shared" si="14"/>
        <v>46205606.640000001</v>
      </c>
      <c r="P109" s="16">
        <f t="shared" si="15"/>
        <v>2829935.1687499997</v>
      </c>
      <c r="Q109" s="16">
        <f t="shared" si="16"/>
        <v>39021681.5</v>
      </c>
      <c r="R109" s="17">
        <f t="shared" si="17"/>
        <v>39021681.5</v>
      </c>
      <c r="S109" s="16">
        <f t="shared" si="18"/>
        <v>20432039.143125001</v>
      </c>
      <c r="T109" s="16">
        <f t="shared" si="19"/>
        <v>54486282</v>
      </c>
      <c r="U109" s="16">
        <f t="shared" si="20"/>
        <v>0</v>
      </c>
      <c r="V109" s="17">
        <f t="shared" si="21"/>
        <v>20432039.143125001</v>
      </c>
      <c r="W109" s="16">
        <f t="shared" si="22"/>
        <v>25.217772611288229</v>
      </c>
      <c r="X109" s="16">
        <f t="shared" si="23"/>
        <v>24.284329858241978</v>
      </c>
      <c r="Y109" s="3">
        <f t="shared" si="24"/>
        <v>0.5236073474467009</v>
      </c>
      <c r="Z109" s="3">
        <f t="shared" si="25"/>
        <v>-0.93344275304625246</v>
      </c>
      <c r="AA109" s="3">
        <f t="shared" si="26"/>
        <v>0.89113498575644334</v>
      </c>
      <c r="AB109" s="3">
        <f t="shared" si="27"/>
        <v>5.0056505695003507E-2</v>
      </c>
      <c r="AC109" s="16" t="s">
        <v>594</v>
      </c>
      <c r="AD109" s="16" t="s">
        <v>79</v>
      </c>
      <c r="AE109" s="16" t="s">
        <v>51</v>
      </c>
      <c r="AF109" s="16" t="s">
        <v>44</v>
      </c>
      <c r="AG109" s="16" t="s">
        <v>595</v>
      </c>
      <c r="AH109" s="16">
        <v>1.33</v>
      </c>
      <c r="AI109" s="16">
        <v>0.627</v>
      </c>
      <c r="AJ109" s="16">
        <v>0.83399999999999996</v>
      </c>
      <c r="AK109" s="15" t="s">
        <v>82</v>
      </c>
    </row>
    <row r="110" spans="1:37" x14ac:dyDescent="0.5">
      <c r="A110" s="16" t="s">
        <v>596</v>
      </c>
      <c r="B110" s="16" t="s">
        <v>597</v>
      </c>
      <c r="C110" s="16" t="s">
        <v>598</v>
      </c>
      <c r="D110" s="16">
        <v>3816528.75</v>
      </c>
      <c r="E110" s="16"/>
      <c r="F110" s="16">
        <v>3683425</v>
      </c>
      <c r="G110" s="16">
        <v>13097254</v>
      </c>
      <c r="H110" s="16">
        <v>9363406</v>
      </c>
      <c r="I110" s="16">
        <v>8169014</v>
      </c>
      <c r="J110" s="16">
        <v>4785257.5</v>
      </c>
      <c r="K110" s="16">
        <v>4859987.5</v>
      </c>
      <c r="L110" s="16">
        <v>4140819.75</v>
      </c>
      <c r="M110" s="16">
        <v>183</v>
      </c>
      <c r="N110" s="16">
        <v>20.8</v>
      </c>
      <c r="O110" s="16">
        <f t="shared" si="14"/>
        <v>16686391.08</v>
      </c>
      <c r="P110" s="16">
        <f t="shared" si="15"/>
        <v>54663471.722499996</v>
      </c>
      <c r="Q110" s="16">
        <f t="shared" si="16"/>
        <v>5679981</v>
      </c>
      <c r="R110" s="17">
        <f t="shared" si="17"/>
        <v>16686391.08</v>
      </c>
      <c r="S110" s="16">
        <f t="shared" si="18"/>
        <v>5977784.625</v>
      </c>
      <c r="T110" s="16">
        <f t="shared" si="19"/>
        <v>5671694.9000000004</v>
      </c>
      <c r="U110" s="16">
        <f t="shared" si="20"/>
        <v>968728.75</v>
      </c>
      <c r="V110" s="17">
        <f t="shared" si="21"/>
        <v>5671694.9000000004</v>
      </c>
      <c r="W110" s="16">
        <f t="shared" si="22"/>
        <v>23.992168627660821</v>
      </c>
      <c r="X110" s="16">
        <f t="shared" si="23"/>
        <v>22.43534849645453</v>
      </c>
      <c r="Y110" s="3">
        <f t="shared" si="24"/>
        <v>0.33989943498315756</v>
      </c>
      <c r="Z110" s="3">
        <f t="shared" si="25"/>
        <v>-1.5568201312062893</v>
      </c>
      <c r="AA110" s="3">
        <f t="shared" si="26"/>
        <v>0.26169134701792951</v>
      </c>
      <c r="AB110" s="3">
        <f t="shared" si="27"/>
        <v>0.58221063733143674</v>
      </c>
      <c r="AC110" s="16" t="s">
        <v>599</v>
      </c>
      <c r="AD110" s="16" t="s">
        <v>600</v>
      </c>
      <c r="AE110" s="16" t="s">
        <v>51</v>
      </c>
      <c r="AF110" s="16" t="s">
        <v>44</v>
      </c>
      <c r="AG110" s="16" t="s">
        <v>601</v>
      </c>
      <c r="AH110" s="16">
        <v>1.276</v>
      </c>
      <c r="AI110" s="16">
        <v>0.4</v>
      </c>
      <c r="AJ110" s="16">
        <v>0.51100000000000001</v>
      </c>
      <c r="AK110" s="15" t="s">
        <v>45</v>
      </c>
    </row>
    <row r="111" spans="1:37" x14ac:dyDescent="0.5">
      <c r="A111" s="16" t="s">
        <v>602</v>
      </c>
      <c r="B111" s="16" t="s">
        <v>603</v>
      </c>
      <c r="C111" s="16" t="s">
        <v>604</v>
      </c>
      <c r="D111" s="16">
        <v>266872070.8125</v>
      </c>
      <c r="E111" s="16">
        <v>260863075.09375</v>
      </c>
      <c r="F111" s="16">
        <v>291935271</v>
      </c>
      <c r="G111" s="16">
        <v>1320601159</v>
      </c>
      <c r="H111" s="16">
        <v>1283068448</v>
      </c>
      <c r="I111" s="16">
        <v>3767994574.75</v>
      </c>
      <c r="J111" s="16">
        <v>948364216.875</v>
      </c>
      <c r="K111" s="16">
        <v>1974894729.25</v>
      </c>
      <c r="L111" s="16">
        <v>646177524.375</v>
      </c>
      <c r="M111" s="16">
        <v>227</v>
      </c>
      <c r="N111" s="16">
        <v>22.7</v>
      </c>
      <c r="O111" s="16">
        <f t="shared" si="14"/>
        <v>12930940609.950001</v>
      </c>
      <c r="P111" s="16">
        <f t="shared" si="15"/>
        <v>6206464329.4243746</v>
      </c>
      <c r="Q111" s="16">
        <f t="shared" si="16"/>
        <v>991133177</v>
      </c>
      <c r="R111" s="17">
        <f t="shared" si="17"/>
        <v>6206464329.4243746</v>
      </c>
      <c r="S111" s="16">
        <f t="shared" si="18"/>
        <v>2108258934.6121874</v>
      </c>
      <c r="T111" s="16">
        <f t="shared" si="19"/>
        <v>4392603941.8500004</v>
      </c>
      <c r="U111" s="16">
        <f t="shared" si="20"/>
        <v>681492146.0625</v>
      </c>
      <c r="V111" s="17">
        <f t="shared" si="21"/>
        <v>2108258934.6121874</v>
      </c>
      <c r="W111" s="16">
        <f t="shared" si="22"/>
        <v>32.531124488445371</v>
      </c>
      <c r="X111" s="16">
        <f t="shared" si="23"/>
        <v>30.973404922450758</v>
      </c>
      <c r="Y111" s="3">
        <f t="shared" si="24"/>
        <v>0.33968759388772968</v>
      </c>
      <c r="Z111" s="3">
        <f t="shared" si="25"/>
        <v>-1.557719565994611</v>
      </c>
      <c r="AA111" s="3">
        <f t="shared" si="26"/>
        <v>0.31913966827174012</v>
      </c>
      <c r="AB111" s="3">
        <f t="shared" si="27"/>
        <v>0.49601921072094263</v>
      </c>
      <c r="AC111" s="16" t="s">
        <v>409</v>
      </c>
      <c r="AD111" s="16" t="s">
        <v>605</v>
      </c>
      <c r="AE111" s="16" t="s">
        <v>60</v>
      </c>
      <c r="AF111" s="16" t="s">
        <v>44</v>
      </c>
      <c r="AG111" s="16" t="s">
        <v>606</v>
      </c>
      <c r="AH111" s="16">
        <v>3.5539999999999998</v>
      </c>
      <c r="AI111" s="16">
        <v>0.20200000000000001</v>
      </c>
      <c r="AJ111" s="16">
        <v>0.71799999999999997</v>
      </c>
      <c r="AK111" s="15" t="s">
        <v>82</v>
      </c>
    </row>
    <row r="112" spans="1:37" x14ac:dyDescent="0.5">
      <c r="A112" s="16" t="s">
        <v>607</v>
      </c>
      <c r="B112" s="16" t="s">
        <v>608</v>
      </c>
      <c r="C112" s="16" t="s">
        <v>609</v>
      </c>
      <c r="D112" s="16">
        <v>8518819</v>
      </c>
      <c r="E112" s="16">
        <v>4239092</v>
      </c>
      <c r="F112" s="16">
        <v>6170425.5</v>
      </c>
      <c r="G112" s="16">
        <v>26715964</v>
      </c>
      <c r="H112" s="16">
        <v>39332463.25</v>
      </c>
      <c r="I112" s="16">
        <v>30139809.40625</v>
      </c>
      <c r="J112" s="16">
        <v>36929856</v>
      </c>
      <c r="K112" s="16">
        <v>28567492</v>
      </c>
      <c r="L112" s="16">
        <v>18293216</v>
      </c>
      <c r="M112" s="16">
        <v>180</v>
      </c>
      <c r="N112" s="16">
        <v>20.5</v>
      </c>
      <c r="O112" s="16">
        <f t="shared" si="14"/>
        <v>89166108.131250009</v>
      </c>
      <c r="P112" s="16">
        <f t="shared" si="15"/>
        <v>107181184.05</v>
      </c>
      <c r="Q112" s="16">
        <f t="shared" si="16"/>
        <v>33162037.75</v>
      </c>
      <c r="R112" s="17">
        <f t="shared" si="17"/>
        <v>89166108.131250009</v>
      </c>
      <c r="S112" s="16">
        <f t="shared" si="18"/>
        <v>29923932</v>
      </c>
      <c r="T112" s="16">
        <f t="shared" si="19"/>
        <v>150322602.20000002</v>
      </c>
      <c r="U112" s="16">
        <f t="shared" si="20"/>
        <v>28411037</v>
      </c>
      <c r="V112" s="17">
        <f t="shared" si="21"/>
        <v>29923932</v>
      </c>
      <c r="W112" s="16">
        <f t="shared" si="22"/>
        <v>26.409992112895644</v>
      </c>
      <c r="X112" s="16">
        <f t="shared" si="23"/>
        <v>24.834796421796376</v>
      </c>
      <c r="Y112" s="3">
        <f t="shared" si="24"/>
        <v>0.33559760123154431</v>
      </c>
      <c r="Z112" s="3">
        <f t="shared" si="25"/>
        <v>-1.5751956910992666</v>
      </c>
      <c r="AA112" s="3">
        <f t="shared" si="26"/>
        <v>0.83607274175328339</v>
      </c>
      <c r="AB112" s="3">
        <f t="shared" si="27"/>
        <v>7.7755935518247957E-2</v>
      </c>
      <c r="AC112" s="16" t="s">
        <v>610</v>
      </c>
      <c r="AD112" s="16" t="s">
        <v>341</v>
      </c>
      <c r="AE112" s="16" t="s">
        <v>222</v>
      </c>
      <c r="AF112" s="16" t="s">
        <v>44</v>
      </c>
      <c r="AG112" s="16" t="s">
        <v>611</v>
      </c>
      <c r="AH112" s="16">
        <v>4.63</v>
      </c>
      <c r="AI112" s="16">
        <v>0.20499999999999999</v>
      </c>
      <c r="AJ112" s="16">
        <v>0.94799999999999995</v>
      </c>
      <c r="AK112" s="15" t="s">
        <v>82</v>
      </c>
    </row>
    <row r="113" spans="1:37" x14ac:dyDescent="0.5">
      <c r="A113" s="16" t="s">
        <v>612</v>
      </c>
      <c r="B113" s="16" t="s">
        <v>613</v>
      </c>
      <c r="C113" s="16" t="s">
        <v>614</v>
      </c>
      <c r="D113" s="16">
        <v>180110870</v>
      </c>
      <c r="E113" s="16">
        <v>121118874.125</v>
      </c>
      <c r="F113" s="16">
        <v>252893994.75</v>
      </c>
      <c r="G113" s="16">
        <v>368374681.53125</v>
      </c>
      <c r="H113" s="16">
        <v>369176967</v>
      </c>
      <c r="I113" s="16">
        <v>451046906.125</v>
      </c>
      <c r="J113" s="16">
        <v>498962571.1875</v>
      </c>
      <c r="K113" s="16">
        <v>321553307.5</v>
      </c>
      <c r="L113" s="16">
        <v>265982404.78125</v>
      </c>
      <c r="M113" s="16">
        <v>639</v>
      </c>
      <c r="N113" s="16">
        <v>70</v>
      </c>
      <c r="O113" s="16">
        <f t="shared" si="14"/>
        <v>737128830.31500006</v>
      </c>
      <c r="P113" s="16">
        <f t="shared" si="15"/>
        <v>1108873849.9190624</v>
      </c>
      <c r="Q113" s="16">
        <f t="shared" si="16"/>
        <v>116282972.25</v>
      </c>
      <c r="R113" s="17">
        <f t="shared" si="17"/>
        <v>737128830.31500006</v>
      </c>
      <c r="S113" s="16">
        <f t="shared" si="18"/>
        <v>246534353.05125001</v>
      </c>
      <c r="T113" s="16">
        <f t="shared" si="19"/>
        <v>162296284.38750002</v>
      </c>
      <c r="U113" s="16">
        <f t="shared" si="20"/>
        <v>318851701.1875</v>
      </c>
      <c r="V113" s="17">
        <f t="shared" si="21"/>
        <v>246534353.05125001</v>
      </c>
      <c r="W113" s="16">
        <f t="shared" si="22"/>
        <v>29.457341544787909</v>
      </c>
      <c r="X113" s="16">
        <f t="shared" si="23"/>
        <v>27.8772134504222</v>
      </c>
      <c r="Y113" s="3">
        <f t="shared" si="24"/>
        <v>0.33445219195387804</v>
      </c>
      <c r="Z113" s="3">
        <f t="shared" si="25"/>
        <v>-1.5801280943657052</v>
      </c>
      <c r="AA113" s="3">
        <f t="shared" si="26"/>
        <v>0.34318258734559237</v>
      </c>
      <c r="AB113" s="3">
        <f t="shared" si="27"/>
        <v>0.46447475582207942</v>
      </c>
      <c r="AC113" s="16" t="s">
        <v>615</v>
      </c>
      <c r="AD113" s="16" t="s">
        <v>395</v>
      </c>
      <c r="AE113" s="16" t="s">
        <v>80</v>
      </c>
      <c r="AF113" s="16" t="s">
        <v>44</v>
      </c>
      <c r="AG113" s="16" t="s">
        <v>616</v>
      </c>
      <c r="AH113" s="16">
        <v>1.7849999999999999</v>
      </c>
      <c r="AI113" s="16">
        <v>0.48799999999999999</v>
      </c>
      <c r="AJ113" s="16">
        <v>0.871</v>
      </c>
      <c r="AK113" s="15" t="s">
        <v>45</v>
      </c>
    </row>
    <row r="114" spans="1:37" x14ac:dyDescent="0.5">
      <c r="A114" s="16" t="s">
        <v>617</v>
      </c>
      <c r="B114" s="16" t="s">
        <v>618</v>
      </c>
      <c r="C114" s="16" t="s">
        <v>619</v>
      </c>
      <c r="D114" s="16">
        <v>356896731.625</v>
      </c>
      <c r="E114" s="16">
        <v>377080602.5</v>
      </c>
      <c r="F114" s="16">
        <v>516879758.25</v>
      </c>
      <c r="G114" s="16">
        <v>378598451.5</v>
      </c>
      <c r="H114" s="16">
        <v>401417743</v>
      </c>
      <c r="I114" s="16">
        <v>688818003.5</v>
      </c>
      <c r="J114" s="16">
        <v>449251555.125</v>
      </c>
      <c r="K114" s="16">
        <v>509529255</v>
      </c>
      <c r="L114" s="16">
        <v>245239791.875</v>
      </c>
      <c r="M114" s="16">
        <v>474</v>
      </c>
      <c r="N114" s="16">
        <v>53.2</v>
      </c>
      <c r="O114" s="16">
        <f t="shared" si="14"/>
        <v>639610272.33000004</v>
      </c>
      <c r="P114" s="16">
        <f t="shared" si="15"/>
        <v>127823130.06375</v>
      </c>
      <c r="Q114" s="16">
        <f t="shared" si="16"/>
        <v>-115462015.25</v>
      </c>
      <c r="R114" s="17">
        <f t="shared" si="17"/>
        <v>127823130.06375</v>
      </c>
      <c r="S114" s="16">
        <f t="shared" si="18"/>
        <v>162911842.57499999</v>
      </c>
      <c r="T114" s="16">
        <f t="shared" si="19"/>
        <v>-3368335583.0500002</v>
      </c>
      <c r="U114" s="16">
        <f t="shared" si="20"/>
        <v>92354823.5</v>
      </c>
      <c r="V114" s="17">
        <f t="shared" si="21"/>
        <v>92354823.5</v>
      </c>
      <c r="W114" s="16">
        <f t="shared" si="22"/>
        <v>26.929573679960544</v>
      </c>
      <c r="X114" s="16">
        <f t="shared" si="23"/>
        <v>26.460683976342953</v>
      </c>
      <c r="Y114" s="3">
        <f t="shared" si="24"/>
        <v>0.72252043471271066</v>
      </c>
      <c r="Z114" s="3">
        <f t="shared" si="25"/>
        <v>-0.46888970361759452</v>
      </c>
      <c r="AA114" s="3">
        <f t="shared" si="26"/>
        <v>0.3850129282931628</v>
      </c>
      <c r="AB114" s="3">
        <f t="shared" si="27"/>
        <v>0.41452468713536267</v>
      </c>
      <c r="AC114" s="16" t="s">
        <v>620</v>
      </c>
      <c r="AD114" s="16" t="s">
        <v>621</v>
      </c>
      <c r="AE114" s="16" t="s">
        <v>80</v>
      </c>
      <c r="AF114" s="16" t="s">
        <v>44</v>
      </c>
      <c r="AG114" s="16" t="s">
        <v>44</v>
      </c>
      <c r="AH114" s="16">
        <v>1.1910000000000001</v>
      </c>
      <c r="AI114" s="16">
        <v>0.93899999999999995</v>
      </c>
      <c r="AJ114" s="16">
        <v>1.119</v>
      </c>
      <c r="AK114" s="15" t="s">
        <v>82</v>
      </c>
    </row>
    <row r="115" spans="1:37" x14ac:dyDescent="0.5">
      <c r="A115" s="16" t="s">
        <v>622</v>
      </c>
      <c r="B115" s="16" t="s">
        <v>623</v>
      </c>
      <c r="C115" s="16" t="s">
        <v>624</v>
      </c>
      <c r="D115" s="16">
        <v>7099218.3125</v>
      </c>
      <c r="E115" s="16">
        <v>4784329.875</v>
      </c>
      <c r="F115" s="16">
        <v>2722054.75</v>
      </c>
      <c r="G115" s="16">
        <v>39652917</v>
      </c>
      <c r="H115" s="16">
        <v>49756823.9375</v>
      </c>
      <c r="I115" s="16">
        <v>48138040.5</v>
      </c>
      <c r="J115" s="16">
        <v>32566738</v>
      </c>
      <c r="K115" s="16">
        <v>50537382</v>
      </c>
      <c r="L115" s="16">
        <v>17475786.375</v>
      </c>
      <c r="M115" s="16">
        <v>303</v>
      </c>
      <c r="N115" s="16">
        <v>33.299999999999997</v>
      </c>
      <c r="O115" s="16">
        <f t="shared" si="14"/>
        <v>168947466.99000001</v>
      </c>
      <c r="P115" s="16">
        <f t="shared" si="15"/>
        <v>191741285.269375</v>
      </c>
      <c r="Q115" s="16">
        <f t="shared" si="16"/>
        <v>47034769.1875</v>
      </c>
      <c r="R115" s="17">
        <f t="shared" si="17"/>
        <v>168947466.99000001</v>
      </c>
      <c r="S115" s="16">
        <f t="shared" si="18"/>
        <v>56276254.113749996</v>
      </c>
      <c r="T115" s="16">
        <f t="shared" si="19"/>
        <v>182946272.15000001</v>
      </c>
      <c r="U115" s="16">
        <f t="shared" si="20"/>
        <v>25467519.6875</v>
      </c>
      <c r="V115" s="17">
        <f t="shared" si="21"/>
        <v>56276254.113749996</v>
      </c>
      <c r="W115" s="16">
        <f t="shared" si="22"/>
        <v>27.331999479601443</v>
      </c>
      <c r="X115" s="16">
        <f t="shared" si="23"/>
        <v>25.746022966642236</v>
      </c>
      <c r="Y115" s="3">
        <f t="shared" si="24"/>
        <v>0.33309912907472583</v>
      </c>
      <c r="Z115" s="3">
        <f t="shared" si="25"/>
        <v>-1.5859765129592069</v>
      </c>
      <c r="AA115" s="3">
        <f t="shared" si="26"/>
        <v>0.28224314891932267</v>
      </c>
      <c r="AB115" s="3">
        <f t="shared" si="27"/>
        <v>0.54937659120155868</v>
      </c>
      <c r="AC115" s="16" t="s">
        <v>155</v>
      </c>
      <c r="AD115" s="16" t="s">
        <v>355</v>
      </c>
      <c r="AE115" s="16" t="s">
        <v>44</v>
      </c>
      <c r="AF115" s="16" t="s">
        <v>52</v>
      </c>
      <c r="AG115" s="16" t="s">
        <v>44</v>
      </c>
      <c r="AH115" s="16">
        <v>6.8070000000000004</v>
      </c>
      <c r="AI115" s="16">
        <v>9.9000000000000005E-2</v>
      </c>
      <c r="AJ115" s="16">
        <v>0.67700000000000005</v>
      </c>
      <c r="AK115" s="15" t="s">
        <v>54</v>
      </c>
    </row>
    <row r="116" spans="1:37" x14ac:dyDescent="0.5">
      <c r="A116" s="16" t="s">
        <v>625</v>
      </c>
      <c r="B116" s="16" t="s">
        <v>626</v>
      </c>
      <c r="C116" s="16" t="s">
        <v>627</v>
      </c>
      <c r="D116" s="16">
        <v>167642819.625</v>
      </c>
      <c r="E116" s="16">
        <v>98460940.5</v>
      </c>
      <c r="F116" s="16">
        <v>116021458.5625</v>
      </c>
      <c r="G116" s="16">
        <v>400527458.625</v>
      </c>
      <c r="H116" s="16">
        <v>476960631</v>
      </c>
      <c r="I116" s="16">
        <v>553363886.125</v>
      </c>
      <c r="J116" s="16">
        <v>619221228.8125</v>
      </c>
      <c r="K116" s="16">
        <v>427188597.5</v>
      </c>
      <c r="L116" s="16">
        <v>282120115.1875</v>
      </c>
      <c r="M116" s="16">
        <v>724</v>
      </c>
      <c r="N116" s="16">
        <v>83.2</v>
      </c>
      <c r="O116" s="16">
        <f t="shared" si="14"/>
        <v>1626913830.5325</v>
      </c>
      <c r="P116" s="16">
        <f t="shared" si="15"/>
        <v>1371690523.71</v>
      </c>
      <c r="Q116" s="16">
        <f t="shared" si="16"/>
        <v>360939172.4375</v>
      </c>
      <c r="R116" s="17">
        <f t="shared" si="17"/>
        <v>1371690523.71</v>
      </c>
      <c r="S116" s="16">
        <f t="shared" si="18"/>
        <v>404335018.11000001</v>
      </c>
      <c r="T116" s="16">
        <f t="shared" si="19"/>
        <v>2059623342.1500001</v>
      </c>
      <c r="U116" s="16">
        <f t="shared" si="20"/>
        <v>451578409.1875</v>
      </c>
      <c r="V116" s="17">
        <f t="shared" si="21"/>
        <v>451578409.1875</v>
      </c>
      <c r="W116" s="16">
        <f t="shared" si="22"/>
        <v>30.353307876115263</v>
      </c>
      <c r="X116" s="16">
        <f t="shared" si="23"/>
        <v>28.750401268897242</v>
      </c>
      <c r="Y116" s="3">
        <f t="shared" si="24"/>
        <v>0.32921304141266472</v>
      </c>
      <c r="Z116" s="3">
        <f t="shared" si="25"/>
        <v>-1.6029066072180145</v>
      </c>
      <c r="AA116" s="3">
        <f t="shared" si="26"/>
        <v>0.81764518203311676</v>
      </c>
      <c r="AB116" s="3">
        <f t="shared" si="27"/>
        <v>8.7435117985412023E-2</v>
      </c>
      <c r="AC116" s="16" t="s">
        <v>628</v>
      </c>
      <c r="AD116" s="16" t="s">
        <v>150</v>
      </c>
      <c r="AE116" s="16" t="s">
        <v>629</v>
      </c>
      <c r="AF116" s="16" t="s">
        <v>44</v>
      </c>
      <c r="AG116" s="16" t="s">
        <v>630</v>
      </c>
      <c r="AH116" s="16">
        <v>3.6819999999999999</v>
      </c>
      <c r="AI116" s="16">
        <v>0.24299999999999999</v>
      </c>
      <c r="AJ116" s="16">
        <v>0.89600000000000002</v>
      </c>
      <c r="AK116" s="15" t="s">
        <v>62</v>
      </c>
    </row>
    <row r="117" spans="1:37" x14ac:dyDescent="0.5">
      <c r="A117" s="16" t="s">
        <v>631</v>
      </c>
      <c r="B117" s="16" t="s">
        <v>632</v>
      </c>
      <c r="C117" s="16" t="s">
        <v>633</v>
      </c>
      <c r="D117" s="16"/>
      <c r="E117" s="16">
        <v>773487.3125</v>
      </c>
      <c r="F117" s="16">
        <v>609584.6875</v>
      </c>
      <c r="G117" s="16">
        <v>1952245.875</v>
      </c>
      <c r="H117" s="16">
        <v>6094802</v>
      </c>
      <c r="I117" s="16">
        <v>9067601</v>
      </c>
      <c r="J117" s="16">
        <v>1672070.625</v>
      </c>
      <c r="K117" s="16">
        <v>7969586.5</v>
      </c>
      <c r="L117" s="16">
        <v>1509961.875</v>
      </c>
      <c r="M117" s="16">
        <v>443</v>
      </c>
      <c r="N117" s="16">
        <v>50.5</v>
      </c>
      <c r="O117" s="16">
        <f t="shared" si="14"/>
        <v>31463820.682500001</v>
      </c>
      <c r="P117" s="16">
        <f t="shared" si="15"/>
        <v>11498728.203749999</v>
      </c>
      <c r="Q117" s="16">
        <f t="shared" si="16"/>
        <v>5485217.3125</v>
      </c>
      <c r="R117" s="17">
        <f t="shared" si="17"/>
        <v>11498728.203749999</v>
      </c>
      <c r="S117" s="16">
        <f t="shared" si="18"/>
        <v>8851202.0006249994</v>
      </c>
      <c r="T117" s="16">
        <f t="shared" si="19"/>
        <v>11164677.125</v>
      </c>
      <c r="U117" s="16">
        <f t="shared" si="20"/>
        <v>1672070.625</v>
      </c>
      <c r="V117" s="17">
        <f t="shared" si="21"/>
        <v>8851202.0006249994</v>
      </c>
      <c r="W117" s="16">
        <f t="shared" si="22"/>
        <v>23.454970967502291</v>
      </c>
      <c r="X117" s="16">
        <f t="shared" si="23"/>
        <v>23.07744195701563</v>
      </c>
      <c r="Y117" s="3">
        <f t="shared" si="24"/>
        <v>0.76975486712855945</v>
      </c>
      <c r="Z117" s="3">
        <f t="shared" si="25"/>
        <v>-0.37752901048666015</v>
      </c>
      <c r="AA117" s="3">
        <f t="shared" si="26"/>
        <v>0.32634586701015811</v>
      </c>
      <c r="AB117" s="3">
        <f t="shared" si="27"/>
        <v>0.48632188303249962</v>
      </c>
      <c r="AC117" s="16" t="s">
        <v>112</v>
      </c>
      <c r="AD117" s="16" t="s">
        <v>634</v>
      </c>
      <c r="AE117" s="16" t="s">
        <v>51</v>
      </c>
      <c r="AF117" s="16" t="s">
        <v>44</v>
      </c>
      <c r="AG117" s="16" t="s">
        <v>635</v>
      </c>
      <c r="AH117" s="16">
        <v>2.4350000000000001</v>
      </c>
      <c r="AI117" s="16">
        <v>0.113</v>
      </c>
      <c r="AJ117" s="16">
        <v>0.27400000000000002</v>
      </c>
      <c r="AK117" s="15" t="s">
        <v>82</v>
      </c>
    </row>
    <row r="118" spans="1:37" x14ac:dyDescent="0.5">
      <c r="A118" s="16" t="s">
        <v>636</v>
      </c>
      <c r="B118" s="16" t="s">
        <v>637</v>
      </c>
      <c r="C118" s="16" t="s">
        <v>638</v>
      </c>
      <c r="D118" s="16">
        <v>5485418</v>
      </c>
      <c r="E118" s="16">
        <v>5065967</v>
      </c>
      <c r="F118" s="16">
        <v>3430877.5</v>
      </c>
      <c r="G118" s="16">
        <v>20570488</v>
      </c>
      <c r="H118" s="16">
        <v>15842103</v>
      </c>
      <c r="I118" s="16">
        <v>13213262</v>
      </c>
      <c r="J118" s="16">
        <v>17464034</v>
      </c>
      <c r="K118" s="16">
        <v>10766301</v>
      </c>
      <c r="L118" s="16">
        <v>6694692.5</v>
      </c>
      <c r="M118" s="16">
        <v>115</v>
      </c>
      <c r="N118" s="16">
        <v>13</v>
      </c>
      <c r="O118" s="16">
        <f t="shared" si="14"/>
        <v>36390470.340000004</v>
      </c>
      <c r="P118" s="16">
        <f t="shared" si="15"/>
        <v>88851062.299999997</v>
      </c>
      <c r="Q118" s="16">
        <f t="shared" si="16"/>
        <v>12411225.5</v>
      </c>
      <c r="R118" s="17">
        <f t="shared" si="17"/>
        <v>36390470.340000004</v>
      </c>
      <c r="S118" s="16">
        <f t="shared" si="18"/>
        <v>7011410.8200000003</v>
      </c>
      <c r="T118" s="16">
        <f t="shared" si="19"/>
        <v>40471306</v>
      </c>
      <c r="U118" s="16">
        <f t="shared" si="20"/>
        <v>11978616</v>
      </c>
      <c r="V118" s="17">
        <f t="shared" si="21"/>
        <v>11978616</v>
      </c>
      <c r="W118" s="16">
        <f t="shared" si="22"/>
        <v>25.117057362074281</v>
      </c>
      <c r="X118" s="16">
        <f t="shared" si="23"/>
        <v>23.513957894101161</v>
      </c>
      <c r="Y118" s="3">
        <f t="shared" si="24"/>
        <v>0.32916903486221877</v>
      </c>
      <c r="Z118" s="3">
        <f t="shared" si="25"/>
        <v>-1.6030994679731212</v>
      </c>
      <c r="AA118" s="3">
        <f t="shared" si="26"/>
        <v>0.20245009684925663</v>
      </c>
      <c r="AB118" s="3">
        <f t="shared" si="27"/>
        <v>0.69368201113519401</v>
      </c>
      <c r="AC118" s="16" t="s">
        <v>112</v>
      </c>
      <c r="AD118" s="16" t="s">
        <v>639</v>
      </c>
      <c r="AE118" s="16" t="s">
        <v>60</v>
      </c>
      <c r="AF118" s="16" t="s">
        <v>44</v>
      </c>
      <c r="AG118" s="16" t="s">
        <v>123</v>
      </c>
      <c r="AH118" s="16">
        <v>2.125</v>
      </c>
      <c r="AI118" s="16">
        <v>0.32</v>
      </c>
      <c r="AJ118" s="16">
        <v>0.68</v>
      </c>
      <c r="AK118" s="15" t="s">
        <v>62</v>
      </c>
    </row>
    <row r="119" spans="1:37" x14ac:dyDescent="0.5">
      <c r="A119" s="16" t="s">
        <v>640</v>
      </c>
      <c r="B119" s="16" t="s">
        <v>641</v>
      </c>
      <c r="C119" s="16" t="s">
        <v>642</v>
      </c>
      <c r="D119" s="16">
        <v>21350274</v>
      </c>
      <c r="E119" s="16">
        <v>12595374</v>
      </c>
      <c r="F119" s="16">
        <v>11118611</v>
      </c>
      <c r="G119" s="16">
        <v>35148068</v>
      </c>
      <c r="H119" s="16">
        <v>31918898</v>
      </c>
      <c r="I119" s="16">
        <v>31505730</v>
      </c>
      <c r="J119" s="16">
        <v>41180560</v>
      </c>
      <c r="K119" s="16">
        <v>32882630</v>
      </c>
      <c r="L119" s="16">
        <v>16471791</v>
      </c>
      <c r="M119" s="16">
        <v>176</v>
      </c>
      <c r="N119" s="16">
        <v>20.100000000000001</v>
      </c>
      <c r="O119" s="16">
        <f t="shared" si="14"/>
        <v>75840082.680000007</v>
      </c>
      <c r="P119" s="16">
        <f t="shared" si="15"/>
        <v>81269006.659999996</v>
      </c>
      <c r="Q119" s="16">
        <f t="shared" si="16"/>
        <v>20800287</v>
      </c>
      <c r="R119" s="17">
        <f t="shared" si="17"/>
        <v>75840082.680000007</v>
      </c>
      <c r="S119" s="16">
        <f t="shared" si="18"/>
        <v>24953324.879999999</v>
      </c>
      <c r="T119" s="16">
        <f t="shared" si="19"/>
        <v>66379432</v>
      </c>
      <c r="U119" s="16">
        <f t="shared" si="20"/>
        <v>19830286</v>
      </c>
      <c r="V119" s="17">
        <f t="shared" si="21"/>
        <v>24953324.879999999</v>
      </c>
      <c r="W119" s="16">
        <f t="shared" si="22"/>
        <v>26.17645720125838</v>
      </c>
      <c r="X119" s="16">
        <f t="shared" si="23"/>
        <v>24.572728722992583</v>
      </c>
      <c r="Y119" s="3">
        <f t="shared" si="24"/>
        <v>0.32902554952752588</v>
      </c>
      <c r="Z119" s="3">
        <f t="shared" si="25"/>
        <v>-1.6037284782657928</v>
      </c>
      <c r="AA119" s="3">
        <f t="shared" si="26"/>
        <v>0.27330659856303963</v>
      </c>
      <c r="AB119" s="3">
        <f t="shared" si="27"/>
        <v>0.56334988281549103</v>
      </c>
      <c r="AC119" s="16" t="s">
        <v>44</v>
      </c>
      <c r="AD119" s="16" t="s">
        <v>93</v>
      </c>
      <c r="AE119" s="16" t="s">
        <v>60</v>
      </c>
      <c r="AF119" s="16" t="s">
        <v>44</v>
      </c>
      <c r="AG119" s="16" t="s">
        <v>44</v>
      </c>
      <c r="AH119" s="16">
        <v>2.6110000000000002</v>
      </c>
      <c r="AI119" s="16">
        <v>0.39500000000000002</v>
      </c>
      <c r="AJ119" s="16">
        <v>1.03</v>
      </c>
      <c r="AK119" s="15" t="s">
        <v>62</v>
      </c>
    </row>
    <row r="120" spans="1:37" x14ac:dyDescent="0.5">
      <c r="A120" s="16" t="s">
        <v>643</v>
      </c>
      <c r="B120" s="16" t="s">
        <v>644</v>
      </c>
      <c r="C120" s="16" t="s">
        <v>645</v>
      </c>
      <c r="D120" s="16">
        <v>84062753.875</v>
      </c>
      <c r="E120" s="16">
        <v>85224462.25</v>
      </c>
      <c r="F120" s="16">
        <v>39969013.9375</v>
      </c>
      <c r="G120" s="16">
        <v>290146315.875</v>
      </c>
      <c r="H120" s="16">
        <v>191670823.125</v>
      </c>
      <c r="I120" s="16">
        <v>160676265.5</v>
      </c>
      <c r="J120" s="16">
        <v>231056744.625</v>
      </c>
      <c r="K120" s="16">
        <v>167982184.25</v>
      </c>
      <c r="L120" s="16">
        <v>101799727.5</v>
      </c>
      <c r="M120" s="16">
        <v>264</v>
      </c>
      <c r="N120" s="16">
        <v>29.9</v>
      </c>
      <c r="O120" s="16">
        <f t="shared" si="14"/>
        <v>449030975.8125</v>
      </c>
      <c r="P120" s="16">
        <f t="shared" si="15"/>
        <v>1213832180.1799998</v>
      </c>
      <c r="Q120" s="16">
        <f t="shared" si="16"/>
        <v>151701809.1875</v>
      </c>
      <c r="R120" s="17">
        <f t="shared" si="17"/>
        <v>449030975.8125</v>
      </c>
      <c r="S120" s="16">
        <f t="shared" si="18"/>
        <v>101791998.06</v>
      </c>
      <c r="T120" s="16">
        <f t="shared" si="19"/>
        <v>766700848.17500007</v>
      </c>
      <c r="U120" s="16">
        <f t="shared" si="20"/>
        <v>146993990.75</v>
      </c>
      <c r="V120" s="17">
        <f t="shared" si="21"/>
        <v>146993990.75</v>
      </c>
      <c r="W120" s="16">
        <f t="shared" si="22"/>
        <v>28.742239729922009</v>
      </c>
      <c r="X120" s="16">
        <f t="shared" si="23"/>
        <v>27.131181936661353</v>
      </c>
      <c r="Y120" s="3">
        <f t="shared" si="24"/>
        <v>0.32735824178726519</v>
      </c>
      <c r="Z120" s="3">
        <f t="shared" si="25"/>
        <v>-1.6110577932606582</v>
      </c>
      <c r="AA120" s="3">
        <f t="shared" si="26"/>
        <v>0.1851105813261873</v>
      </c>
      <c r="AB120" s="3">
        <f t="shared" si="27"/>
        <v>0.73256875531392485</v>
      </c>
      <c r="AC120" s="16" t="s">
        <v>112</v>
      </c>
      <c r="AD120" s="16" t="s">
        <v>137</v>
      </c>
      <c r="AE120" s="16" t="s">
        <v>60</v>
      </c>
      <c r="AF120" s="16" t="s">
        <v>44</v>
      </c>
      <c r="AG120" s="16" t="s">
        <v>123</v>
      </c>
      <c r="AH120" s="16">
        <v>1.998</v>
      </c>
      <c r="AI120" s="16">
        <v>0.439</v>
      </c>
      <c r="AJ120" s="16">
        <v>0.876</v>
      </c>
      <c r="AK120" s="15" t="s">
        <v>62</v>
      </c>
    </row>
    <row r="121" spans="1:37" x14ac:dyDescent="0.5">
      <c r="A121" s="16" t="s">
        <v>646</v>
      </c>
      <c r="B121" s="16" t="s">
        <v>647</v>
      </c>
      <c r="C121" s="16" t="s">
        <v>648</v>
      </c>
      <c r="D121" s="16">
        <v>3916934.25</v>
      </c>
      <c r="E121" s="16"/>
      <c r="F121" s="16"/>
      <c r="G121" s="16">
        <v>11068262</v>
      </c>
      <c r="H121" s="16">
        <v>8064030.5</v>
      </c>
      <c r="I121" s="16">
        <v>13257418</v>
      </c>
      <c r="J121" s="16">
        <v>10125177</v>
      </c>
      <c r="K121" s="16">
        <v>11203476</v>
      </c>
      <c r="L121" s="16">
        <v>4680356.5</v>
      </c>
      <c r="M121" s="16">
        <v>475</v>
      </c>
      <c r="N121" s="16">
        <v>54.5</v>
      </c>
      <c r="O121" s="16">
        <f t="shared" si="14"/>
        <v>49317594.960000001</v>
      </c>
      <c r="P121" s="16">
        <f t="shared" si="15"/>
        <v>42121320.447499998</v>
      </c>
      <c r="Q121" s="16">
        <f t="shared" si="16"/>
        <v>8064030.5</v>
      </c>
      <c r="R121" s="17">
        <f t="shared" si="17"/>
        <v>42121320.447499998</v>
      </c>
      <c r="S121" s="16">
        <f t="shared" si="18"/>
        <v>13780275.48</v>
      </c>
      <c r="T121" s="16">
        <f t="shared" si="19"/>
        <v>58036420.600000001</v>
      </c>
      <c r="U121" s="16">
        <f t="shared" si="20"/>
        <v>6208242.75</v>
      </c>
      <c r="V121" s="17">
        <f t="shared" si="21"/>
        <v>13780275.48</v>
      </c>
      <c r="W121" s="16">
        <f t="shared" si="22"/>
        <v>25.328047327859117</v>
      </c>
      <c r="X121" s="16">
        <f t="shared" si="23"/>
        <v>23.716101393302896</v>
      </c>
      <c r="Y121" s="3">
        <f t="shared" si="24"/>
        <v>0.32715677793567111</v>
      </c>
      <c r="Z121" s="3">
        <f t="shared" si="25"/>
        <v>-1.6119459345562253</v>
      </c>
      <c r="AA121" s="3">
        <f t="shared" si="26"/>
        <v>0.6819000157774685</v>
      </c>
      <c r="AB121" s="3">
        <f t="shared" si="27"/>
        <v>0.16627929950687367</v>
      </c>
      <c r="AC121" s="16" t="s">
        <v>649</v>
      </c>
      <c r="AD121" s="16" t="s">
        <v>650</v>
      </c>
      <c r="AE121" s="16" t="s">
        <v>51</v>
      </c>
      <c r="AF121" s="16" t="s">
        <v>44</v>
      </c>
      <c r="AG121" s="16" t="s">
        <v>651</v>
      </c>
      <c r="AH121" s="16">
        <v>2.585</v>
      </c>
      <c r="AI121" s="16">
        <v>0.35399999999999998</v>
      </c>
      <c r="AJ121" s="16">
        <v>0.91500000000000004</v>
      </c>
      <c r="AK121" s="15" t="s">
        <v>342</v>
      </c>
    </row>
    <row r="122" spans="1:37" x14ac:dyDescent="0.5">
      <c r="A122" s="16" t="s">
        <v>652</v>
      </c>
      <c r="B122" s="16" t="s">
        <v>653</v>
      </c>
      <c r="C122" s="16" t="s">
        <v>654</v>
      </c>
      <c r="D122" s="16">
        <v>22500918</v>
      </c>
      <c r="E122" s="16"/>
      <c r="F122" s="16">
        <v>1673866.5625</v>
      </c>
      <c r="G122" s="16">
        <v>11804528.21875</v>
      </c>
      <c r="H122" s="16">
        <v>12245331</v>
      </c>
      <c r="I122" s="16">
        <v>123568100</v>
      </c>
      <c r="J122" s="16">
        <v>9722175.9375</v>
      </c>
      <c r="K122" s="16">
        <v>90691824</v>
      </c>
      <c r="L122" s="16">
        <v>3630029.5</v>
      </c>
      <c r="M122" s="16">
        <v>781</v>
      </c>
      <c r="N122" s="16">
        <v>85.4</v>
      </c>
      <c r="O122" s="16">
        <f t="shared" si="14"/>
        <v>453446548.38750005</v>
      </c>
      <c r="P122" s="16">
        <f t="shared" si="15"/>
        <v>-63001735.811562493</v>
      </c>
      <c r="Q122" s="16">
        <f t="shared" si="16"/>
        <v>10571464.4375</v>
      </c>
      <c r="R122" s="17">
        <f t="shared" si="17"/>
        <v>10571464.4375</v>
      </c>
      <c r="S122" s="16">
        <f t="shared" si="18"/>
        <v>111550943.52</v>
      </c>
      <c r="T122" s="16">
        <f t="shared" si="19"/>
        <v>24256420.425000001</v>
      </c>
      <c r="U122" s="16">
        <f t="shared" si="20"/>
        <v>-12778742.0625</v>
      </c>
      <c r="V122" s="17">
        <f t="shared" si="21"/>
        <v>24256420.425000001</v>
      </c>
      <c r="W122" s="16">
        <f t="shared" si="22"/>
        <v>23.333671907571318</v>
      </c>
      <c r="X122" s="16">
        <f t="shared" si="23"/>
        <v>24.531863328596952</v>
      </c>
      <c r="Y122" s="3">
        <f t="shared" si="24"/>
        <v>2.2945184717223812</v>
      </c>
      <c r="Z122" s="3">
        <f t="shared" si="25"/>
        <v>1.1981914210256304</v>
      </c>
      <c r="AA122" s="3">
        <f t="shared" si="26"/>
        <v>0.54614213072326978</v>
      </c>
      <c r="AB122" s="3">
        <f t="shared" si="27"/>
        <v>0.26269431964670586</v>
      </c>
      <c r="AC122" s="16" t="s">
        <v>655</v>
      </c>
      <c r="AD122" s="16" t="s">
        <v>395</v>
      </c>
      <c r="AE122" s="16" t="s">
        <v>51</v>
      </c>
      <c r="AF122" s="16" t="s">
        <v>44</v>
      </c>
      <c r="AG122" s="16" t="s">
        <v>656</v>
      </c>
      <c r="AH122" s="16">
        <v>1.5840000000000001</v>
      </c>
      <c r="AI122" s="16">
        <v>0.501</v>
      </c>
      <c r="AJ122" s="16">
        <v>0.79400000000000004</v>
      </c>
      <c r="AK122" s="15" t="s">
        <v>82</v>
      </c>
    </row>
    <row r="123" spans="1:37" x14ac:dyDescent="0.5">
      <c r="A123" s="16" t="s">
        <v>657</v>
      </c>
      <c r="B123" s="16" t="s">
        <v>658</v>
      </c>
      <c r="C123" s="16" t="s">
        <v>659</v>
      </c>
      <c r="D123" s="16">
        <v>6994648.25</v>
      </c>
      <c r="E123" s="16">
        <v>1967383.5</v>
      </c>
      <c r="F123" s="16">
        <v>5712391.375</v>
      </c>
      <c r="G123" s="16">
        <v>11264891.75</v>
      </c>
      <c r="H123" s="16">
        <v>13564572</v>
      </c>
      <c r="I123" s="16">
        <v>22094988.125</v>
      </c>
      <c r="J123" s="16">
        <v>18297762.75</v>
      </c>
      <c r="K123" s="16">
        <v>18889042</v>
      </c>
      <c r="L123" s="16">
        <v>8788739.75</v>
      </c>
      <c r="M123" s="16">
        <v>591</v>
      </c>
      <c r="N123" s="16">
        <v>66.599999999999994</v>
      </c>
      <c r="O123" s="16">
        <f t="shared" si="14"/>
        <v>60943259.910000004</v>
      </c>
      <c r="P123" s="16">
        <f t="shared" si="15"/>
        <v>25151734.215</v>
      </c>
      <c r="Q123" s="16">
        <f t="shared" si="16"/>
        <v>7852180.625</v>
      </c>
      <c r="R123" s="17">
        <f t="shared" si="17"/>
        <v>25151734.215</v>
      </c>
      <c r="S123" s="16">
        <f t="shared" si="18"/>
        <v>20813639.954999998</v>
      </c>
      <c r="T123" s="16">
        <f t="shared" si="19"/>
        <v>38146719.850000001</v>
      </c>
      <c r="U123" s="16">
        <f t="shared" si="20"/>
        <v>11303114.5</v>
      </c>
      <c r="V123" s="17">
        <f t="shared" si="21"/>
        <v>20813639.954999998</v>
      </c>
      <c r="W123" s="16">
        <f t="shared" si="22"/>
        <v>24.584154541662766</v>
      </c>
      <c r="X123" s="16">
        <f t="shared" si="23"/>
        <v>24.311025954408038</v>
      </c>
      <c r="Y123" s="3">
        <f t="shared" si="24"/>
        <v>0.8275230557496569</v>
      </c>
      <c r="Z123" s="3">
        <f t="shared" si="25"/>
        <v>-0.27312858725472755</v>
      </c>
      <c r="AA123" s="3">
        <f t="shared" si="26"/>
        <v>0.67691177111575951</v>
      </c>
      <c r="AB123" s="3">
        <f t="shared" si="27"/>
        <v>0.16946793369979957</v>
      </c>
      <c r="AC123" s="16" t="s">
        <v>660</v>
      </c>
      <c r="AD123" s="16" t="s">
        <v>118</v>
      </c>
      <c r="AE123" s="16" t="s">
        <v>51</v>
      </c>
      <c r="AF123" s="16" t="s">
        <v>44</v>
      </c>
      <c r="AG123" s="16" t="s">
        <v>661</v>
      </c>
      <c r="AH123" s="16">
        <v>3.2029999999999998</v>
      </c>
      <c r="AI123" s="16">
        <v>0.42099999999999999</v>
      </c>
      <c r="AJ123" s="16">
        <v>1.349</v>
      </c>
      <c r="AK123" s="15" t="s">
        <v>62</v>
      </c>
    </row>
    <row r="124" spans="1:37" x14ac:dyDescent="0.5">
      <c r="A124" s="16" t="s">
        <v>662</v>
      </c>
      <c r="B124" s="16" t="s">
        <v>663</v>
      </c>
      <c r="C124" s="16" t="s">
        <v>664</v>
      </c>
      <c r="D124" s="16">
        <v>37404460.875</v>
      </c>
      <c r="E124" s="16">
        <v>35701453.9375</v>
      </c>
      <c r="F124" s="16">
        <v>31282165.6875</v>
      </c>
      <c r="G124" s="16">
        <v>125596060.25</v>
      </c>
      <c r="H124" s="16">
        <v>94867778.625</v>
      </c>
      <c r="I124" s="16">
        <v>71291535.5</v>
      </c>
      <c r="J124" s="16">
        <v>86024601</v>
      </c>
      <c r="K124" s="16">
        <v>56512558</v>
      </c>
      <c r="L124" s="16">
        <v>52094114.1875</v>
      </c>
      <c r="M124" s="16">
        <v>248</v>
      </c>
      <c r="N124" s="16">
        <v>27.7</v>
      </c>
      <c r="O124" s="16">
        <f t="shared" si="14"/>
        <v>148834855.70250002</v>
      </c>
      <c r="P124" s="16">
        <f t="shared" si="15"/>
        <v>519448520.31874996</v>
      </c>
      <c r="Q124" s="16">
        <f t="shared" si="16"/>
        <v>63585612.9375</v>
      </c>
      <c r="R124" s="17">
        <f t="shared" si="17"/>
        <v>148834855.70250002</v>
      </c>
      <c r="S124" s="16">
        <f t="shared" si="18"/>
        <v>25597657.996874999</v>
      </c>
      <c r="T124" s="16">
        <f t="shared" si="19"/>
        <v>258068161.40000001</v>
      </c>
      <c r="U124" s="16">
        <f t="shared" si="20"/>
        <v>48620140.125</v>
      </c>
      <c r="V124" s="17">
        <f t="shared" si="21"/>
        <v>48620140.125</v>
      </c>
      <c r="W124" s="16">
        <f t="shared" si="22"/>
        <v>27.149137190520758</v>
      </c>
      <c r="X124" s="16">
        <f t="shared" si="23"/>
        <v>25.53505071548339</v>
      </c>
      <c r="Y124" s="3">
        <f t="shared" si="24"/>
        <v>0.32667173220623019</v>
      </c>
      <c r="Z124" s="3">
        <f t="shared" si="25"/>
        <v>-1.6140864750373674</v>
      </c>
      <c r="AA124" s="3">
        <f t="shared" si="26"/>
        <v>0.20273426003488204</v>
      </c>
      <c r="AB124" s="3">
        <f t="shared" si="27"/>
        <v>0.6930728537399814</v>
      </c>
      <c r="AC124" s="16" t="s">
        <v>665</v>
      </c>
      <c r="AD124" s="16" t="s">
        <v>311</v>
      </c>
      <c r="AE124" s="16" t="s">
        <v>60</v>
      </c>
      <c r="AF124" s="16" t="s">
        <v>44</v>
      </c>
      <c r="AG124" s="16" t="s">
        <v>666</v>
      </c>
      <c r="AH124" s="16">
        <v>1.583</v>
      </c>
      <c r="AI124" s="16">
        <v>0.376</v>
      </c>
      <c r="AJ124" s="16">
        <v>0.59599999999999997</v>
      </c>
      <c r="AK124" s="15" t="s">
        <v>62</v>
      </c>
    </row>
    <row r="125" spans="1:37" x14ac:dyDescent="0.5">
      <c r="A125" s="16" t="s">
        <v>667</v>
      </c>
      <c r="B125" s="16" t="s">
        <v>668</v>
      </c>
      <c r="C125" s="16" t="s">
        <v>669</v>
      </c>
      <c r="D125" s="16">
        <v>4767819</v>
      </c>
      <c r="E125" s="16">
        <v>923382.875</v>
      </c>
      <c r="F125" s="16">
        <v>2946620.5</v>
      </c>
      <c r="G125" s="16">
        <v>15143893</v>
      </c>
      <c r="H125" s="16">
        <v>10813562</v>
      </c>
      <c r="I125" s="16">
        <v>4271443.5</v>
      </c>
      <c r="J125" s="16">
        <v>8236588.5</v>
      </c>
      <c r="K125" s="16">
        <v>3003949.5</v>
      </c>
      <c r="L125" s="16"/>
      <c r="M125" s="16">
        <v>321</v>
      </c>
      <c r="N125" s="16">
        <v>33.799999999999997</v>
      </c>
      <c r="O125" s="16">
        <f t="shared" si="14"/>
        <v>4928341.5600000005</v>
      </c>
      <c r="P125" s="16">
        <f t="shared" si="15"/>
        <v>61115075.859999999</v>
      </c>
      <c r="Q125" s="16">
        <f t="shared" si="16"/>
        <v>7866941.5</v>
      </c>
      <c r="R125" s="17">
        <f t="shared" si="17"/>
        <v>7866941.5</v>
      </c>
      <c r="S125" s="16">
        <f t="shared" si="18"/>
        <v>2559096.94875</v>
      </c>
      <c r="T125" s="16">
        <f t="shared" si="19"/>
        <v>-36538094.200000003</v>
      </c>
      <c r="U125" s="16">
        <f t="shared" si="20"/>
        <v>3468769.5</v>
      </c>
      <c r="V125" s="17">
        <f t="shared" si="21"/>
        <v>2559096.94875</v>
      </c>
      <c r="W125" s="16">
        <f t="shared" si="22"/>
        <v>22.907371424826788</v>
      </c>
      <c r="X125" s="16">
        <f t="shared" si="23"/>
        <v>21.287203372751335</v>
      </c>
      <c r="Y125" s="3">
        <f t="shared" si="24"/>
        <v>0.3252975694238987</v>
      </c>
      <c r="Z125" s="3">
        <f t="shared" si="25"/>
        <v>-1.6201680520754498</v>
      </c>
      <c r="AA125" s="3">
        <f t="shared" si="26"/>
        <v>0.3834453220850097</v>
      </c>
      <c r="AB125" s="3">
        <f t="shared" si="27"/>
        <v>0.41629655612113114</v>
      </c>
      <c r="AC125" s="16" t="s">
        <v>401</v>
      </c>
      <c r="AD125" s="16" t="s">
        <v>311</v>
      </c>
      <c r="AE125" s="16" t="s">
        <v>51</v>
      </c>
      <c r="AF125" s="16" t="s">
        <v>44</v>
      </c>
      <c r="AG125" s="16" t="s">
        <v>670</v>
      </c>
      <c r="AH125" s="16">
        <v>1.6879999999999999</v>
      </c>
      <c r="AI125" s="16">
        <v>0.27200000000000002</v>
      </c>
      <c r="AJ125" s="16">
        <v>0.46</v>
      </c>
      <c r="AK125" s="15" t="s">
        <v>45</v>
      </c>
    </row>
    <row r="126" spans="1:37" x14ac:dyDescent="0.5">
      <c r="A126" s="16" t="s">
        <v>671</v>
      </c>
      <c r="B126" s="16" t="s">
        <v>672</v>
      </c>
      <c r="C126" s="16" t="s">
        <v>673</v>
      </c>
      <c r="D126" s="16">
        <v>11117438.75</v>
      </c>
      <c r="E126" s="16">
        <v>2866984.6875</v>
      </c>
      <c r="F126" s="16">
        <v>7264528.625</v>
      </c>
      <c r="G126" s="16">
        <v>31348768.5</v>
      </c>
      <c r="H126" s="16">
        <v>32158580</v>
      </c>
      <c r="I126" s="16">
        <v>28367974</v>
      </c>
      <c r="J126" s="16">
        <v>36607612.5</v>
      </c>
      <c r="K126" s="16">
        <v>19187609</v>
      </c>
      <c r="L126" s="16">
        <v>16584559.5</v>
      </c>
      <c r="M126" s="16">
        <v>419</v>
      </c>
      <c r="N126" s="16">
        <v>48</v>
      </c>
      <c r="O126" s="16">
        <f t="shared" si="14"/>
        <v>78504816.795000002</v>
      </c>
      <c r="P126" s="16">
        <f t="shared" si="15"/>
        <v>119162532.22749999</v>
      </c>
      <c r="Q126" s="16">
        <f t="shared" si="16"/>
        <v>24894051.375</v>
      </c>
      <c r="R126" s="17">
        <f t="shared" si="17"/>
        <v>78504816.795000002</v>
      </c>
      <c r="S126" s="16">
        <f t="shared" si="18"/>
        <v>20074367.904374998</v>
      </c>
      <c r="T126" s="16">
        <f t="shared" si="19"/>
        <v>115568382.85000001</v>
      </c>
      <c r="U126" s="16">
        <f t="shared" si="20"/>
        <v>25490173.75</v>
      </c>
      <c r="V126" s="17">
        <f t="shared" si="21"/>
        <v>25490173.75</v>
      </c>
      <c r="W126" s="16">
        <f t="shared" si="22"/>
        <v>26.22627783991091</v>
      </c>
      <c r="X126" s="16">
        <f t="shared" si="23"/>
        <v>24.603437871522573</v>
      </c>
      <c r="Y126" s="3">
        <f t="shared" si="24"/>
        <v>0.32469566570115832</v>
      </c>
      <c r="Z126" s="3">
        <f t="shared" si="25"/>
        <v>-1.6228399683883381</v>
      </c>
      <c r="AA126" s="3">
        <f t="shared" si="26"/>
        <v>0.39420273221888946</v>
      </c>
      <c r="AB126" s="3">
        <f t="shared" si="27"/>
        <v>0.40428036995136274</v>
      </c>
      <c r="AC126" s="16" t="s">
        <v>155</v>
      </c>
      <c r="AD126" s="16" t="s">
        <v>200</v>
      </c>
      <c r="AE126" s="16" t="s">
        <v>44</v>
      </c>
      <c r="AF126" s="16" t="s">
        <v>44</v>
      </c>
      <c r="AG126" s="16" t="s">
        <v>44</v>
      </c>
      <c r="AH126" s="16">
        <v>2.641</v>
      </c>
      <c r="AI126" s="16">
        <v>0.23200000000000001</v>
      </c>
      <c r="AJ126" s="16">
        <v>0.61199999999999999</v>
      </c>
      <c r="AK126" s="15" t="s">
        <v>82</v>
      </c>
    </row>
    <row r="127" spans="1:37" x14ac:dyDescent="0.5">
      <c r="A127" s="16" t="s">
        <v>674</v>
      </c>
      <c r="B127" s="16" t="s">
        <v>675</v>
      </c>
      <c r="C127" s="16" t="s">
        <v>676</v>
      </c>
      <c r="D127" s="16">
        <v>8676719.75</v>
      </c>
      <c r="E127" s="16">
        <v>33870253.5</v>
      </c>
      <c r="F127" s="16">
        <v>1475088.25</v>
      </c>
      <c r="G127" s="16">
        <v>24722116</v>
      </c>
      <c r="H127" s="16">
        <v>27151534.5</v>
      </c>
      <c r="I127" s="16">
        <v>5796456.5</v>
      </c>
      <c r="J127" s="16">
        <v>17010504.75</v>
      </c>
      <c r="K127" s="16">
        <v>15121237</v>
      </c>
      <c r="L127" s="16">
        <v>20527659.375</v>
      </c>
      <c r="M127" s="16">
        <v>709</v>
      </c>
      <c r="N127" s="16">
        <v>81</v>
      </c>
      <c r="O127" s="16">
        <f t="shared" si="14"/>
        <v>16075489.890000001</v>
      </c>
      <c r="P127" s="16">
        <f t="shared" si="15"/>
        <v>94507383.912499994</v>
      </c>
      <c r="Q127" s="16">
        <f t="shared" si="16"/>
        <v>25676446.25</v>
      </c>
      <c r="R127" s="17">
        <f t="shared" si="17"/>
        <v>25676446.25</v>
      </c>
      <c r="S127" s="16">
        <f t="shared" si="18"/>
        <v>-23061290.294999998</v>
      </c>
      <c r="T127" s="16">
        <f t="shared" si="19"/>
        <v>236251881.95000002</v>
      </c>
      <c r="U127" s="16">
        <f t="shared" si="20"/>
        <v>8333785</v>
      </c>
      <c r="V127" s="17">
        <f t="shared" si="21"/>
        <v>8333785</v>
      </c>
      <c r="W127" s="16">
        <f t="shared" si="22"/>
        <v>24.613942204199596</v>
      </c>
      <c r="X127" s="16">
        <f t="shared" si="23"/>
        <v>22.990540450329977</v>
      </c>
      <c r="Y127" s="3">
        <f t="shared" si="24"/>
        <v>0.32456925381564439</v>
      </c>
      <c r="Z127" s="3">
        <f t="shared" si="25"/>
        <v>-1.6234017538696195</v>
      </c>
      <c r="AA127" s="3">
        <f t="shared" si="26"/>
        <v>0.66753113960045363</v>
      </c>
      <c r="AB127" s="3">
        <f t="shared" si="27"/>
        <v>0.17552847012637365</v>
      </c>
      <c r="AC127" s="16" t="s">
        <v>677</v>
      </c>
      <c r="AD127" s="16" t="s">
        <v>42</v>
      </c>
      <c r="AE127" s="16" t="s">
        <v>60</v>
      </c>
      <c r="AF127" s="16" t="s">
        <v>44</v>
      </c>
      <c r="AG127" s="16" t="s">
        <v>678</v>
      </c>
      <c r="AH127" s="16">
        <v>1.96</v>
      </c>
      <c r="AI127" s="16">
        <v>0.35099999999999998</v>
      </c>
      <c r="AJ127" s="16">
        <v>0.68799999999999994</v>
      </c>
      <c r="AK127" s="15" t="s">
        <v>45</v>
      </c>
    </row>
    <row r="128" spans="1:37" x14ac:dyDescent="0.5">
      <c r="A128" s="16" t="s">
        <v>679</v>
      </c>
      <c r="B128" s="16" t="s">
        <v>680</v>
      </c>
      <c r="C128" s="16" t="s">
        <v>681</v>
      </c>
      <c r="D128" s="16">
        <v>2307561.0625</v>
      </c>
      <c r="E128" s="16">
        <v>1160452.84375</v>
      </c>
      <c r="F128" s="16">
        <v>971576.4375</v>
      </c>
      <c r="G128" s="16">
        <v>7163948</v>
      </c>
      <c r="H128" s="16">
        <v>16788757.25</v>
      </c>
      <c r="I128" s="16">
        <v>14174915.5</v>
      </c>
      <c r="J128" s="16">
        <v>9371753.625</v>
      </c>
      <c r="K128" s="16">
        <v>14635535.5</v>
      </c>
      <c r="L128" s="16">
        <v>5919304</v>
      </c>
      <c r="M128" s="16">
        <v>456</v>
      </c>
      <c r="N128" s="16">
        <v>50.8</v>
      </c>
      <c r="O128" s="16">
        <f t="shared" si="14"/>
        <v>49116421.3125</v>
      </c>
      <c r="P128" s="16">
        <f t="shared" si="15"/>
        <v>28604119.061874997</v>
      </c>
      <c r="Q128" s="16">
        <f t="shared" si="16"/>
        <v>15817180.8125</v>
      </c>
      <c r="R128" s="17">
        <f t="shared" si="17"/>
        <v>28604119.061874997</v>
      </c>
      <c r="S128" s="16">
        <f t="shared" si="18"/>
        <v>16574351.667187499</v>
      </c>
      <c r="T128" s="16">
        <f t="shared" si="19"/>
        <v>61351821.774999999</v>
      </c>
      <c r="U128" s="16">
        <f t="shared" si="20"/>
        <v>7064192.5625</v>
      </c>
      <c r="V128" s="17">
        <f t="shared" si="21"/>
        <v>16574351.667187499</v>
      </c>
      <c r="W128" s="16">
        <f t="shared" si="22"/>
        <v>24.7697195777274</v>
      </c>
      <c r="X128" s="16">
        <f t="shared" si="23"/>
        <v>23.982449102282313</v>
      </c>
      <c r="Y128" s="3">
        <f t="shared" si="24"/>
        <v>0.57943933289239535</v>
      </c>
      <c r="Z128" s="3">
        <f t="shared" si="25"/>
        <v>-0.78727047544508988</v>
      </c>
      <c r="AA128" s="3">
        <f t="shared" si="26"/>
        <v>0.89498041499122971</v>
      </c>
      <c r="AB128" s="3">
        <f t="shared" si="27"/>
        <v>4.818646832017931E-2</v>
      </c>
      <c r="AC128" s="16" t="s">
        <v>112</v>
      </c>
      <c r="AD128" s="16" t="s">
        <v>458</v>
      </c>
      <c r="AE128" s="16" t="s">
        <v>682</v>
      </c>
      <c r="AF128" s="16" t="s">
        <v>44</v>
      </c>
      <c r="AG128" s="16" t="s">
        <v>683</v>
      </c>
      <c r="AH128" s="16">
        <v>8.0760000000000005</v>
      </c>
      <c r="AI128" s="16">
        <v>8.2000000000000003E-2</v>
      </c>
      <c r="AJ128" s="16">
        <v>0.66100000000000003</v>
      </c>
      <c r="AK128" s="15" t="s">
        <v>342</v>
      </c>
    </row>
    <row r="129" spans="1:37" x14ac:dyDescent="0.5">
      <c r="A129" s="16" t="s">
        <v>684</v>
      </c>
      <c r="B129" s="16" t="s">
        <v>685</v>
      </c>
      <c r="C129" s="16" t="s">
        <v>686</v>
      </c>
      <c r="D129" s="16">
        <v>24801610.75</v>
      </c>
      <c r="E129" s="16">
        <v>36920075.125</v>
      </c>
      <c r="F129" s="16">
        <v>17738301.25</v>
      </c>
      <c r="G129" s="16">
        <v>48925022</v>
      </c>
      <c r="H129" s="16">
        <v>28220543</v>
      </c>
      <c r="I129" s="16">
        <v>50005903</v>
      </c>
      <c r="J129" s="16">
        <v>63635792.5</v>
      </c>
      <c r="K129" s="16">
        <v>40756680.5</v>
      </c>
      <c r="L129" s="16">
        <v>82554874.5</v>
      </c>
      <c r="M129" s="16">
        <v>408</v>
      </c>
      <c r="N129" s="16">
        <v>44.9</v>
      </c>
      <c r="O129" s="16">
        <f t="shared" si="14"/>
        <v>120035478.51000001</v>
      </c>
      <c r="P129" s="16">
        <f t="shared" si="15"/>
        <v>142086892.26249999</v>
      </c>
      <c r="Q129" s="16">
        <f t="shared" si="16"/>
        <v>10482241.75</v>
      </c>
      <c r="R129" s="17">
        <f t="shared" si="17"/>
        <v>120035478.51000001</v>
      </c>
      <c r="S129" s="16">
        <f t="shared" si="18"/>
        <v>4719024.6112500001</v>
      </c>
      <c r="T129" s="16">
        <f t="shared" si="19"/>
        <v>803725508.30000007</v>
      </c>
      <c r="U129" s="16">
        <f t="shared" si="20"/>
        <v>38834181.75</v>
      </c>
      <c r="V129" s="17">
        <f t="shared" si="21"/>
        <v>38834181.75</v>
      </c>
      <c r="W129" s="16">
        <f t="shared" si="22"/>
        <v>26.838885640811391</v>
      </c>
      <c r="X129" s="16">
        <f t="shared" si="23"/>
        <v>25.210823732394129</v>
      </c>
      <c r="Y129" s="3">
        <f t="shared" si="24"/>
        <v>0.32352253043890494</v>
      </c>
      <c r="Z129" s="3">
        <f t="shared" si="25"/>
        <v>-1.6280619084172585</v>
      </c>
      <c r="AA129" s="3">
        <f t="shared" si="26"/>
        <v>0.50642232789873698</v>
      </c>
      <c r="AB129" s="3">
        <f t="shared" si="27"/>
        <v>0.29548715474930015</v>
      </c>
      <c r="AC129" s="16" t="s">
        <v>105</v>
      </c>
      <c r="AD129" s="16" t="s">
        <v>72</v>
      </c>
      <c r="AE129" s="16" t="s">
        <v>687</v>
      </c>
      <c r="AF129" s="16" t="s">
        <v>44</v>
      </c>
      <c r="AG129" s="16" t="s">
        <v>44</v>
      </c>
      <c r="AH129" s="16">
        <v>2.5659999999999998</v>
      </c>
      <c r="AI129" s="16">
        <v>0.50700000000000001</v>
      </c>
      <c r="AJ129" s="16">
        <v>1.3009999999999999</v>
      </c>
      <c r="AK129" s="15" t="s">
        <v>62</v>
      </c>
    </row>
    <row r="130" spans="1:37" x14ac:dyDescent="0.5">
      <c r="A130" s="16" t="s">
        <v>688</v>
      </c>
      <c r="B130" s="16" t="s">
        <v>689</v>
      </c>
      <c r="C130" s="16" t="s">
        <v>690</v>
      </c>
      <c r="D130" s="16">
        <v>23421218.125</v>
      </c>
      <c r="E130" s="16">
        <v>14138050.25</v>
      </c>
      <c r="F130" s="16">
        <v>11628020.65625</v>
      </c>
      <c r="G130" s="16">
        <v>39061742</v>
      </c>
      <c r="H130" s="16">
        <v>35535040.75</v>
      </c>
      <c r="I130" s="16">
        <v>35421267.75</v>
      </c>
      <c r="J130" s="16">
        <v>46807875</v>
      </c>
      <c r="K130" s="16">
        <v>37354627.5</v>
      </c>
      <c r="L130" s="16">
        <v>19650810.75</v>
      </c>
      <c r="M130" s="16">
        <v>165</v>
      </c>
      <c r="N130" s="16">
        <v>18.899999999999999</v>
      </c>
      <c r="O130" s="16">
        <f t="shared" ref="O130:O193" si="28">(I130-F130)*3.72</f>
        <v>88510879.188749999</v>
      </c>
      <c r="P130" s="16">
        <f t="shared" ref="P130:P193" si="29">(G130-D130)*5.89</f>
        <v>92122685.623750001</v>
      </c>
      <c r="Q130" s="16">
        <f t="shared" ref="Q130:Q193" si="30">(H130-F130)*1</f>
        <v>23907020.09375</v>
      </c>
      <c r="R130" s="17">
        <f t="shared" ref="R130:R139" si="31">MEDIAN(O130:Q130)</f>
        <v>88510879.188749999</v>
      </c>
      <c r="S130" s="16">
        <f t="shared" ref="S130:S193" si="32">(K130-E130)*1.23</f>
        <v>28556390.017499998</v>
      </c>
      <c r="T130" s="16">
        <f t="shared" ref="T130:T193" si="33">(L130-F130)*12.4</f>
        <v>99482597.162500009</v>
      </c>
      <c r="U130" s="16">
        <f t="shared" ref="U130:U193" si="34">(J130-D130)*1</f>
        <v>23386656.875</v>
      </c>
      <c r="V130" s="17">
        <f t="shared" ref="V130:V139" si="35">MEDIAN(S130:U130)</f>
        <v>28556390.017499998</v>
      </c>
      <c r="W130" s="16">
        <f t="shared" ref="W130:W193" si="36">LOG(R130,2)</f>
        <v>26.399351457113763</v>
      </c>
      <c r="X130" s="16">
        <f t="shared" ref="X130:X193" si="37">LOG(V130,2)</f>
        <v>24.767310275475253</v>
      </c>
      <c r="Y130" s="3">
        <f t="shared" ref="Y130:Y193" si="38">V130/R130</f>
        <v>0.32263141298826464</v>
      </c>
      <c r="Z130" s="3">
        <f t="shared" ref="Z130:Z193" si="39">LOG(Y130,2)</f>
        <v>-1.6320411816385099</v>
      </c>
      <c r="AA130" s="3">
        <f t="shared" ref="AA130:AA193" si="40">TTEST(O130:Q130,S130:U130,2,1)</f>
        <v>0.49234304276464269</v>
      </c>
      <c r="AB130" s="3">
        <f t="shared" ref="AB130:AB193" si="41">-LOG(AA130)</f>
        <v>0.30773219465985757</v>
      </c>
      <c r="AC130" s="16" t="s">
        <v>92</v>
      </c>
      <c r="AD130" s="16" t="s">
        <v>350</v>
      </c>
      <c r="AE130" s="16" t="s">
        <v>51</v>
      </c>
      <c r="AF130" s="16" t="s">
        <v>44</v>
      </c>
      <c r="AG130" s="16" t="s">
        <v>67</v>
      </c>
      <c r="AH130" s="16">
        <v>2.6419999999999999</v>
      </c>
      <c r="AI130" s="16">
        <v>0.39800000000000002</v>
      </c>
      <c r="AJ130" s="16">
        <v>1.0509999999999999</v>
      </c>
      <c r="AK130" s="15" t="s">
        <v>62</v>
      </c>
    </row>
    <row r="131" spans="1:37" x14ac:dyDescent="0.5">
      <c r="A131" s="16" t="s">
        <v>691</v>
      </c>
      <c r="B131" s="16" t="s">
        <v>692</v>
      </c>
      <c r="C131" s="16" t="s">
        <v>693</v>
      </c>
      <c r="D131" s="16">
        <v>23738082.625</v>
      </c>
      <c r="E131" s="16">
        <v>15284351.375</v>
      </c>
      <c r="F131" s="16">
        <v>14752941</v>
      </c>
      <c r="G131" s="16">
        <v>75443594</v>
      </c>
      <c r="H131" s="16">
        <v>55404593</v>
      </c>
      <c r="I131" s="16">
        <v>46240547.75</v>
      </c>
      <c r="J131" s="16">
        <v>61509342.5</v>
      </c>
      <c r="K131" s="16">
        <v>38988353</v>
      </c>
      <c r="L131" s="16">
        <v>24855747.25</v>
      </c>
      <c r="M131" s="16">
        <v>204</v>
      </c>
      <c r="N131" s="16">
        <v>22.9</v>
      </c>
      <c r="O131" s="16">
        <f t="shared" si="28"/>
        <v>117133897.11</v>
      </c>
      <c r="P131" s="16">
        <f t="shared" si="29"/>
        <v>304545461.99874997</v>
      </c>
      <c r="Q131" s="16">
        <f t="shared" si="30"/>
        <v>40651652</v>
      </c>
      <c r="R131" s="17">
        <f t="shared" si="31"/>
        <v>117133897.11</v>
      </c>
      <c r="S131" s="16">
        <f t="shared" si="32"/>
        <v>29155921.998750001</v>
      </c>
      <c r="T131" s="16">
        <f t="shared" si="33"/>
        <v>125274797.5</v>
      </c>
      <c r="U131" s="16">
        <f t="shared" si="34"/>
        <v>37771259.875</v>
      </c>
      <c r="V131" s="17">
        <f t="shared" si="35"/>
        <v>37771259.875</v>
      </c>
      <c r="W131" s="16">
        <f t="shared" si="36"/>
        <v>26.803583393570165</v>
      </c>
      <c r="X131" s="16">
        <f t="shared" si="37"/>
        <v>25.170785570443968</v>
      </c>
      <c r="Y131" s="3">
        <f t="shared" si="38"/>
        <v>0.32246224881879543</v>
      </c>
      <c r="Z131" s="3">
        <f t="shared" si="39"/>
        <v>-1.6327978231261964</v>
      </c>
      <c r="AA131" s="3">
        <f t="shared" si="40"/>
        <v>0.21909490134152299</v>
      </c>
      <c r="AB131" s="3">
        <f t="shared" si="41"/>
        <v>0.65936772898884599</v>
      </c>
      <c r="AC131" s="16" t="s">
        <v>58</v>
      </c>
      <c r="AD131" s="16" t="s">
        <v>59</v>
      </c>
      <c r="AE131" s="16" t="s">
        <v>60</v>
      </c>
      <c r="AF131" s="16" t="s">
        <v>44</v>
      </c>
      <c r="AG131" s="16" t="s">
        <v>123</v>
      </c>
      <c r="AH131" s="16">
        <v>2.5510000000000002</v>
      </c>
      <c r="AI131" s="16">
        <v>0.27600000000000002</v>
      </c>
      <c r="AJ131" s="16">
        <v>0.70399999999999996</v>
      </c>
      <c r="AK131" s="15" t="s">
        <v>62</v>
      </c>
    </row>
    <row r="132" spans="1:37" x14ac:dyDescent="0.5">
      <c r="A132" s="16" t="s">
        <v>694</v>
      </c>
      <c r="B132" s="16" t="s">
        <v>695</v>
      </c>
      <c r="C132" s="16" t="s">
        <v>696</v>
      </c>
      <c r="D132" s="16">
        <v>1396741.125</v>
      </c>
      <c r="E132" s="16">
        <v>724508.125</v>
      </c>
      <c r="F132" s="16">
        <v>841166.9375</v>
      </c>
      <c r="G132" s="16">
        <v>3485668</v>
      </c>
      <c r="H132" s="16">
        <v>2295145.75</v>
      </c>
      <c r="I132" s="16">
        <v>2456134.5</v>
      </c>
      <c r="J132" s="16">
        <v>3326679.75</v>
      </c>
      <c r="K132" s="16">
        <v>1968570.125</v>
      </c>
      <c r="L132" s="16">
        <v>1874079.375</v>
      </c>
      <c r="M132" s="16">
        <v>572</v>
      </c>
      <c r="N132" s="16">
        <v>61.6</v>
      </c>
      <c r="O132" s="16">
        <f t="shared" si="28"/>
        <v>6007679.3325000005</v>
      </c>
      <c r="P132" s="16">
        <f t="shared" si="29"/>
        <v>12303779.293749999</v>
      </c>
      <c r="Q132" s="16">
        <f t="shared" si="30"/>
        <v>1453978.8125</v>
      </c>
      <c r="R132" s="17">
        <f t="shared" si="31"/>
        <v>6007679.3325000005</v>
      </c>
      <c r="S132" s="16">
        <f t="shared" si="32"/>
        <v>1530196.26</v>
      </c>
      <c r="T132" s="16">
        <f t="shared" si="33"/>
        <v>12808114.225</v>
      </c>
      <c r="U132" s="16">
        <f t="shared" si="34"/>
        <v>1929938.625</v>
      </c>
      <c r="V132" s="17">
        <f t="shared" si="35"/>
        <v>1929938.625</v>
      </c>
      <c r="W132" s="16">
        <f t="shared" si="36"/>
        <v>22.518376378554787</v>
      </c>
      <c r="X132" s="16">
        <f t="shared" si="37"/>
        <v>20.880123537638227</v>
      </c>
      <c r="Y132" s="3">
        <f t="shared" si="38"/>
        <v>0.32124527928105756</v>
      </c>
      <c r="Z132" s="3">
        <f t="shared" si="39"/>
        <v>-1.6382528409165611</v>
      </c>
      <c r="AA132" s="3">
        <f t="shared" si="40"/>
        <v>0.55436716700385547</v>
      </c>
      <c r="AB132" s="3">
        <f t="shared" si="41"/>
        <v>0.25620249919585203</v>
      </c>
      <c r="AC132" s="16" t="s">
        <v>41</v>
      </c>
      <c r="AD132" s="16" t="s">
        <v>311</v>
      </c>
      <c r="AE132" s="16" t="s">
        <v>43</v>
      </c>
      <c r="AF132" s="16" t="s">
        <v>44</v>
      </c>
      <c r="AG132" s="16" t="s">
        <v>44</v>
      </c>
      <c r="AH132" s="16">
        <v>2.34</v>
      </c>
      <c r="AI132" s="16">
        <v>0.34200000000000003</v>
      </c>
      <c r="AJ132" s="16">
        <v>0.80100000000000005</v>
      </c>
      <c r="AK132" s="15" t="s">
        <v>45</v>
      </c>
    </row>
    <row r="133" spans="1:37" x14ac:dyDescent="0.5">
      <c r="A133" s="16" t="s">
        <v>697</v>
      </c>
      <c r="B133" s="16" t="s">
        <v>698</v>
      </c>
      <c r="C133" s="16" t="s">
        <v>699</v>
      </c>
      <c r="D133" s="16">
        <v>2655439</v>
      </c>
      <c r="E133" s="16">
        <v>3554270.5625</v>
      </c>
      <c r="F133" s="16">
        <v>2506072</v>
      </c>
      <c r="G133" s="16">
        <v>16746864.125</v>
      </c>
      <c r="H133" s="16">
        <v>17062512.5</v>
      </c>
      <c r="I133" s="16">
        <v>15176273.875</v>
      </c>
      <c r="J133" s="16">
        <v>7890446</v>
      </c>
      <c r="K133" s="16">
        <v>15832381.75</v>
      </c>
      <c r="L133" s="16">
        <v>10952020.75</v>
      </c>
      <c r="M133" s="16">
        <v>216</v>
      </c>
      <c r="N133" s="16">
        <v>23.5</v>
      </c>
      <c r="O133" s="16">
        <f t="shared" si="28"/>
        <v>47133150.975000001</v>
      </c>
      <c r="P133" s="16">
        <f t="shared" si="29"/>
        <v>82998493.986249998</v>
      </c>
      <c r="Q133" s="16">
        <f t="shared" si="30"/>
        <v>14556440.5</v>
      </c>
      <c r="R133" s="17">
        <f t="shared" si="31"/>
        <v>47133150.975000001</v>
      </c>
      <c r="S133" s="16">
        <f t="shared" si="32"/>
        <v>15102076.760624999</v>
      </c>
      <c r="T133" s="16">
        <f t="shared" si="33"/>
        <v>104729764.5</v>
      </c>
      <c r="U133" s="16">
        <f t="shared" si="34"/>
        <v>5235007</v>
      </c>
      <c r="V133" s="17">
        <f t="shared" si="35"/>
        <v>15102076.760624999</v>
      </c>
      <c r="W133" s="16">
        <f t="shared" si="36"/>
        <v>25.490238796743466</v>
      </c>
      <c r="X133" s="16">
        <f t="shared" si="37"/>
        <v>23.848243619473077</v>
      </c>
      <c r="Y133" s="3">
        <f t="shared" si="38"/>
        <v>0.32041305213469229</v>
      </c>
      <c r="Z133" s="3">
        <f t="shared" si="39"/>
        <v>-1.6419951772703896</v>
      </c>
      <c r="AA133" s="3">
        <f t="shared" si="40"/>
        <v>0.71546628457742756</v>
      </c>
      <c r="AB133" s="3">
        <f t="shared" si="41"/>
        <v>0.14541082698732913</v>
      </c>
      <c r="AC133" s="16" t="s">
        <v>205</v>
      </c>
      <c r="AD133" s="16" t="s">
        <v>325</v>
      </c>
      <c r="AE133" s="16" t="s">
        <v>51</v>
      </c>
      <c r="AF133" s="16" t="s">
        <v>44</v>
      </c>
      <c r="AG133" s="16" t="s">
        <v>700</v>
      </c>
      <c r="AH133" s="16">
        <v>4.1239999999999997</v>
      </c>
      <c r="AI133" s="16">
        <v>0.159</v>
      </c>
      <c r="AJ133" s="16">
        <v>0.65400000000000003</v>
      </c>
      <c r="AK133" s="15" t="s">
        <v>82</v>
      </c>
    </row>
    <row r="134" spans="1:37" x14ac:dyDescent="0.5">
      <c r="A134" s="16" t="s">
        <v>701</v>
      </c>
      <c r="B134" s="16" t="s">
        <v>702</v>
      </c>
      <c r="C134" s="16" t="s">
        <v>703</v>
      </c>
      <c r="D134" s="16">
        <v>77313319.5</v>
      </c>
      <c r="E134" s="16">
        <v>32877180</v>
      </c>
      <c r="F134" s="16">
        <v>40041096.4375</v>
      </c>
      <c r="G134" s="16">
        <v>144904851</v>
      </c>
      <c r="H134" s="16">
        <v>70350701</v>
      </c>
      <c r="I134" s="16">
        <v>90650698.5</v>
      </c>
      <c r="J134" s="16">
        <v>152231058</v>
      </c>
      <c r="K134" s="16">
        <v>64616316</v>
      </c>
      <c r="L134" s="16">
        <v>44905673</v>
      </c>
      <c r="M134" s="16">
        <v>140</v>
      </c>
      <c r="N134" s="16">
        <v>14.9</v>
      </c>
      <c r="O134" s="16">
        <f t="shared" si="28"/>
        <v>188267719.67250001</v>
      </c>
      <c r="P134" s="16">
        <f t="shared" si="29"/>
        <v>398114120.53499997</v>
      </c>
      <c r="Q134" s="16">
        <f t="shared" si="30"/>
        <v>30309604.5625</v>
      </c>
      <c r="R134" s="17">
        <f t="shared" si="31"/>
        <v>188267719.67250001</v>
      </c>
      <c r="S134" s="16">
        <f t="shared" si="32"/>
        <v>39039137.280000001</v>
      </c>
      <c r="T134" s="16">
        <f t="shared" si="33"/>
        <v>60320749.375</v>
      </c>
      <c r="U134" s="16">
        <f t="shared" si="34"/>
        <v>74917738.5</v>
      </c>
      <c r="V134" s="17">
        <f t="shared" si="35"/>
        <v>60320749.375</v>
      </c>
      <c r="W134" s="16">
        <f t="shared" si="36"/>
        <v>27.488210416190338</v>
      </c>
      <c r="X134" s="16">
        <f t="shared" si="37"/>
        <v>25.846151015777014</v>
      </c>
      <c r="Y134" s="3">
        <f t="shared" si="38"/>
        <v>0.32039878891575568</v>
      </c>
      <c r="Z134" s="3">
        <f t="shared" si="39"/>
        <v>-1.6420594004133224</v>
      </c>
      <c r="AA134" s="3">
        <f t="shared" si="40"/>
        <v>0.31331522608736972</v>
      </c>
      <c r="AB134" s="3">
        <f t="shared" si="41"/>
        <v>0.50401849932497333</v>
      </c>
      <c r="AC134" s="16" t="s">
        <v>704</v>
      </c>
      <c r="AD134" s="16" t="s">
        <v>59</v>
      </c>
      <c r="AE134" s="16" t="s">
        <v>138</v>
      </c>
      <c r="AF134" s="16" t="s">
        <v>44</v>
      </c>
      <c r="AG134" s="16" t="s">
        <v>61</v>
      </c>
      <c r="AH134" s="16">
        <v>1.6140000000000001</v>
      </c>
      <c r="AI134" s="16">
        <v>0.442</v>
      </c>
      <c r="AJ134" s="16">
        <v>0.71299999999999997</v>
      </c>
      <c r="AK134" s="15" t="s">
        <v>62</v>
      </c>
    </row>
    <row r="135" spans="1:37" x14ac:dyDescent="0.5">
      <c r="A135" s="16" t="s">
        <v>705</v>
      </c>
      <c r="B135" s="16" t="s">
        <v>706</v>
      </c>
      <c r="C135" s="16" t="s">
        <v>707</v>
      </c>
      <c r="D135" s="16">
        <v>53316835</v>
      </c>
      <c r="E135" s="16">
        <v>34713110.5</v>
      </c>
      <c r="F135" s="16">
        <v>40338564</v>
      </c>
      <c r="G135" s="16">
        <v>112683424.5</v>
      </c>
      <c r="H135" s="16">
        <v>130115192</v>
      </c>
      <c r="I135" s="16">
        <v>163277280.875</v>
      </c>
      <c r="J135" s="16">
        <v>157760631</v>
      </c>
      <c r="K135" s="16">
        <v>125476265</v>
      </c>
      <c r="L135" s="16">
        <v>102815388</v>
      </c>
      <c r="M135" s="16">
        <v>533</v>
      </c>
      <c r="N135" s="16">
        <v>56.6</v>
      </c>
      <c r="O135" s="16">
        <f t="shared" si="28"/>
        <v>457332026.77500004</v>
      </c>
      <c r="P135" s="16">
        <f t="shared" si="29"/>
        <v>349669212.15499997</v>
      </c>
      <c r="Q135" s="16">
        <f t="shared" si="30"/>
        <v>89776628</v>
      </c>
      <c r="R135" s="17">
        <f t="shared" si="31"/>
        <v>349669212.15499997</v>
      </c>
      <c r="S135" s="16">
        <f t="shared" si="32"/>
        <v>111638680.035</v>
      </c>
      <c r="T135" s="16">
        <f t="shared" si="33"/>
        <v>774712617.60000002</v>
      </c>
      <c r="U135" s="16">
        <f t="shared" si="34"/>
        <v>104443796</v>
      </c>
      <c r="V135" s="17">
        <f t="shared" si="35"/>
        <v>111638680.035</v>
      </c>
      <c r="W135" s="16">
        <f t="shared" si="36"/>
        <v>28.381415533611253</v>
      </c>
      <c r="X135" s="16">
        <f t="shared" si="37"/>
        <v>26.734261730946066</v>
      </c>
      <c r="Y135" s="3">
        <f t="shared" si="38"/>
        <v>0.3192694013492765</v>
      </c>
      <c r="Z135" s="3">
        <f t="shared" si="39"/>
        <v>-1.6471538026651864</v>
      </c>
      <c r="AA135" s="3">
        <f t="shared" si="40"/>
        <v>0.90095999742097621</v>
      </c>
      <c r="AB135" s="3">
        <f t="shared" si="41"/>
        <v>4.5294491246246855E-2</v>
      </c>
      <c r="AC135" s="16" t="s">
        <v>708</v>
      </c>
      <c r="AD135" s="16" t="s">
        <v>206</v>
      </c>
      <c r="AE135" s="16" t="s">
        <v>51</v>
      </c>
      <c r="AF135" s="16" t="s">
        <v>44</v>
      </c>
      <c r="AG135" s="16" t="s">
        <v>709</v>
      </c>
      <c r="AH135" s="16">
        <v>3.1110000000000002</v>
      </c>
      <c r="AI135" s="16">
        <v>0.31</v>
      </c>
      <c r="AJ135" s="16">
        <v>0.96399999999999997</v>
      </c>
      <c r="AK135" s="15" t="s">
        <v>62</v>
      </c>
    </row>
    <row r="136" spans="1:37" x14ac:dyDescent="0.5">
      <c r="A136" s="16" t="s">
        <v>710</v>
      </c>
      <c r="B136" s="16" t="s">
        <v>711</v>
      </c>
      <c r="C136" s="16" t="s">
        <v>712</v>
      </c>
      <c r="D136" s="16">
        <v>48137906</v>
      </c>
      <c r="E136" s="16">
        <v>31252451</v>
      </c>
      <c r="F136" s="16">
        <v>39634867.5</v>
      </c>
      <c r="G136" s="16">
        <v>123323417.25</v>
      </c>
      <c r="H136" s="16">
        <v>89614340</v>
      </c>
      <c r="I136" s="16">
        <v>118769999</v>
      </c>
      <c r="J136" s="16">
        <v>141551925.625</v>
      </c>
      <c r="K136" s="16">
        <v>97413875</v>
      </c>
      <c r="L136" s="16">
        <v>92240690</v>
      </c>
      <c r="M136" s="16">
        <v>165</v>
      </c>
      <c r="N136" s="16">
        <v>17.8</v>
      </c>
      <c r="O136" s="16">
        <f t="shared" si="28"/>
        <v>294382689.18000001</v>
      </c>
      <c r="P136" s="16">
        <f t="shared" si="29"/>
        <v>442842661.26249999</v>
      </c>
      <c r="Q136" s="16">
        <f t="shared" si="30"/>
        <v>49979472.5</v>
      </c>
      <c r="R136" s="17">
        <f t="shared" si="31"/>
        <v>294382689.18000001</v>
      </c>
      <c r="S136" s="16">
        <f t="shared" si="32"/>
        <v>81378551.519999996</v>
      </c>
      <c r="T136" s="16">
        <f t="shared" si="33"/>
        <v>652312199</v>
      </c>
      <c r="U136" s="16">
        <f t="shared" si="34"/>
        <v>93414019.625</v>
      </c>
      <c r="V136" s="17">
        <f t="shared" si="35"/>
        <v>93414019.625</v>
      </c>
      <c r="W136" s="16">
        <f t="shared" si="36"/>
        <v>28.133117597041231</v>
      </c>
      <c r="X136" s="16">
        <f t="shared" si="37"/>
        <v>26.477135750823336</v>
      </c>
      <c r="Y136" s="3">
        <f t="shared" si="38"/>
        <v>0.3173217144160338</v>
      </c>
      <c r="Z136" s="3">
        <f t="shared" si="39"/>
        <v>-1.6559818462178946</v>
      </c>
      <c r="AA136" s="3">
        <f t="shared" si="40"/>
        <v>0.92369209191374757</v>
      </c>
      <c r="AB136" s="3">
        <f t="shared" si="41"/>
        <v>3.4472774524723721E-2</v>
      </c>
      <c r="AC136" s="16" t="s">
        <v>92</v>
      </c>
      <c r="AD136" s="16" t="s">
        <v>59</v>
      </c>
      <c r="AE136" s="16" t="s">
        <v>60</v>
      </c>
      <c r="AF136" s="16" t="s">
        <v>44</v>
      </c>
      <c r="AG136" s="16" t="s">
        <v>61</v>
      </c>
      <c r="AH136" s="16">
        <v>2.4580000000000002</v>
      </c>
      <c r="AI136" s="16">
        <v>0.33400000000000002</v>
      </c>
      <c r="AJ136" s="16">
        <v>0.82</v>
      </c>
      <c r="AK136" s="15" t="s">
        <v>62</v>
      </c>
    </row>
    <row r="137" spans="1:37" x14ac:dyDescent="0.5">
      <c r="A137" s="16" t="s">
        <v>713</v>
      </c>
      <c r="B137" s="16" t="s">
        <v>714</v>
      </c>
      <c r="C137" s="16" t="s">
        <v>715</v>
      </c>
      <c r="D137" s="16">
        <v>21976613.125</v>
      </c>
      <c r="E137" s="16">
        <v>7736317.609375</v>
      </c>
      <c r="F137" s="16">
        <v>10125751.4375</v>
      </c>
      <c r="G137" s="16">
        <v>62083582</v>
      </c>
      <c r="H137" s="16">
        <v>48635597.75</v>
      </c>
      <c r="I137" s="16">
        <v>76434904.5</v>
      </c>
      <c r="J137" s="16">
        <v>83023748</v>
      </c>
      <c r="K137" s="16">
        <v>68284728.5</v>
      </c>
      <c r="L137" s="16">
        <v>30994982.875</v>
      </c>
      <c r="M137" s="16">
        <v>362</v>
      </c>
      <c r="N137" s="16">
        <v>40.1</v>
      </c>
      <c r="O137" s="16">
        <f t="shared" si="28"/>
        <v>246670049.39250001</v>
      </c>
      <c r="P137" s="16">
        <f t="shared" si="29"/>
        <v>236230046.67374998</v>
      </c>
      <c r="Q137" s="16">
        <f t="shared" si="30"/>
        <v>38509846.3125</v>
      </c>
      <c r="R137" s="17">
        <f t="shared" si="31"/>
        <v>236230046.67374998</v>
      </c>
      <c r="S137" s="16">
        <f t="shared" si="32"/>
        <v>74474545.395468742</v>
      </c>
      <c r="T137" s="16">
        <f t="shared" si="33"/>
        <v>258778469.82500002</v>
      </c>
      <c r="U137" s="16">
        <f t="shared" si="34"/>
        <v>61047134.875</v>
      </c>
      <c r="V137" s="17">
        <f t="shared" si="35"/>
        <v>74474545.395468742</v>
      </c>
      <c r="W137" s="16">
        <f t="shared" si="36"/>
        <v>27.815617235393312</v>
      </c>
      <c r="X137" s="16">
        <f t="shared" si="37"/>
        <v>26.150244076272049</v>
      </c>
      <c r="Y137" s="3">
        <f t="shared" si="38"/>
        <v>0.31526279761660986</v>
      </c>
      <c r="Z137" s="3">
        <f t="shared" si="39"/>
        <v>-1.6653731591212639</v>
      </c>
      <c r="AA137" s="3">
        <f t="shared" si="40"/>
        <v>0.580938159674393</v>
      </c>
      <c r="AB137" s="3">
        <f t="shared" si="41"/>
        <v>0.23587009539205506</v>
      </c>
      <c r="AC137" s="16" t="s">
        <v>258</v>
      </c>
      <c r="AD137" s="16" t="s">
        <v>716</v>
      </c>
      <c r="AE137" s="16" t="s">
        <v>319</v>
      </c>
      <c r="AF137" s="16" t="s">
        <v>52</v>
      </c>
      <c r="AG137" s="16" t="s">
        <v>44</v>
      </c>
      <c r="AH137" s="16">
        <v>6.7439999999999998</v>
      </c>
      <c r="AI137" s="16">
        <v>0.16300000000000001</v>
      </c>
      <c r="AJ137" s="16">
        <v>1.1000000000000001</v>
      </c>
      <c r="AK137" s="15" t="s">
        <v>54</v>
      </c>
    </row>
    <row r="138" spans="1:37" x14ac:dyDescent="0.5">
      <c r="A138" s="16" t="s">
        <v>717</v>
      </c>
      <c r="B138" s="16" t="s">
        <v>718</v>
      </c>
      <c r="C138" s="16" t="s">
        <v>719</v>
      </c>
      <c r="D138" s="16">
        <v>8089051</v>
      </c>
      <c r="E138" s="16">
        <v>3293794.625</v>
      </c>
      <c r="F138" s="16">
        <v>2892564.25</v>
      </c>
      <c r="G138" s="16">
        <v>20856464</v>
      </c>
      <c r="H138" s="16">
        <v>19638084</v>
      </c>
      <c r="I138" s="16">
        <v>32612050</v>
      </c>
      <c r="J138" s="16">
        <v>31763536</v>
      </c>
      <c r="K138" s="16">
        <v>20197998</v>
      </c>
      <c r="L138" s="16">
        <v>21544618</v>
      </c>
      <c r="M138" s="16">
        <v>343</v>
      </c>
      <c r="N138" s="16">
        <v>39.299999999999997</v>
      </c>
      <c r="O138" s="16">
        <f t="shared" si="28"/>
        <v>110556486.99000001</v>
      </c>
      <c r="P138" s="16">
        <f t="shared" si="29"/>
        <v>75200062.569999993</v>
      </c>
      <c r="Q138" s="16">
        <f t="shared" si="30"/>
        <v>16745519.75</v>
      </c>
      <c r="R138" s="17">
        <f t="shared" si="31"/>
        <v>75200062.569999993</v>
      </c>
      <c r="S138" s="16">
        <f t="shared" si="32"/>
        <v>20792170.151250001</v>
      </c>
      <c r="T138" s="16">
        <f t="shared" si="33"/>
        <v>231285466.5</v>
      </c>
      <c r="U138" s="16">
        <f t="shared" si="34"/>
        <v>23674485</v>
      </c>
      <c r="V138" s="17">
        <f t="shared" si="35"/>
        <v>23674485</v>
      </c>
      <c r="W138" s="16">
        <f t="shared" si="36"/>
        <v>26.164230526505289</v>
      </c>
      <c r="X138" s="16">
        <f t="shared" si="37"/>
        <v>24.496829706757268</v>
      </c>
      <c r="Y138" s="3">
        <f t="shared" si="38"/>
        <v>0.31482001730999359</v>
      </c>
      <c r="Z138" s="3">
        <f t="shared" si="39"/>
        <v>-1.6674008197480223</v>
      </c>
      <c r="AA138" s="3">
        <f t="shared" si="40"/>
        <v>0.76529758376202495</v>
      </c>
      <c r="AB138" s="3">
        <f t="shared" si="41"/>
        <v>0.11616965784587234</v>
      </c>
      <c r="AC138" s="16" t="s">
        <v>155</v>
      </c>
      <c r="AD138" s="16" t="s">
        <v>200</v>
      </c>
      <c r="AE138" s="16" t="s">
        <v>51</v>
      </c>
      <c r="AF138" s="16" t="s">
        <v>44</v>
      </c>
      <c r="AG138" s="16" t="s">
        <v>44</v>
      </c>
      <c r="AH138" s="16">
        <v>6.5410000000000004</v>
      </c>
      <c r="AI138" s="16">
        <v>0.158</v>
      </c>
      <c r="AJ138" s="16">
        <v>1.0329999999999999</v>
      </c>
      <c r="AK138" s="15" t="s">
        <v>62</v>
      </c>
    </row>
    <row r="139" spans="1:37" x14ac:dyDescent="0.5">
      <c r="A139" s="16" t="s">
        <v>720</v>
      </c>
      <c r="B139" s="16" t="s">
        <v>721</v>
      </c>
      <c r="C139" s="16" t="s">
        <v>722</v>
      </c>
      <c r="D139" s="16">
        <v>2013066.625</v>
      </c>
      <c r="E139" s="16"/>
      <c r="F139" s="16">
        <v>519650.125</v>
      </c>
      <c r="G139" s="16">
        <v>8876175.5</v>
      </c>
      <c r="H139" s="16">
        <v>5815643.5</v>
      </c>
      <c r="I139" s="16">
        <v>8288119</v>
      </c>
      <c r="J139" s="16">
        <v>7197082</v>
      </c>
      <c r="K139" s="16">
        <v>7368462.5</v>
      </c>
      <c r="L139" s="16">
        <v>2476835.25</v>
      </c>
      <c r="M139" s="16">
        <v>418</v>
      </c>
      <c r="N139" s="16">
        <v>46.4</v>
      </c>
      <c r="O139" s="16">
        <f t="shared" si="28"/>
        <v>28898704.215</v>
      </c>
      <c r="P139" s="16">
        <f t="shared" si="29"/>
        <v>40423711.27375</v>
      </c>
      <c r="Q139" s="16">
        <f t="shared" si="30"/>
        <v>5295993.375</v>
      </c>
      <c r="R139" s="17">
        <f t="shared" si="31"/>
        <v>28898704.215</v>
      </c>
      <c r="S139" s="16">
        <f t="shared" si="32"/>
        <v>9063208.875</v>
      </c>
      <c r="T139" s="16">
        <f t="shared" si="33"/>
        <v>24269095.550000001</v>
      </c>
      <c r="U139" s="16">
        <f t="shared" si="34"/>
        <v>5184015.375</v>
      </c>
      <c r="V139" s="17">
        <f t="shared" si="35"/>
        <v>9063208.875</v>
      </c>
      <c r="W139" s="16">
        <f t="shared" si="36"/>
        <v>24.784501469584399</v>
      </c>
      <c r="X139" s="16">
        <f t="shared" si="37"/>
        <v>23.111590503526852</v>
      </c>
      <c r="Y139" s="3">
        <f t="shared" si="38"/>
        <v>0.31361990515462979</v>
      </c>
      <c r="Z139" s="3">
        <f t="shared" si="39"/>
        <v>-1.6729109660575485</v>
      </c>
      <c r="AA139" s="3">
        <f t="shared" si="40"/>
        <v>0.18522111380194561</v>
      </c>
      <c r="AB139" s="3">
        <f t="shared" si="41"/>
        <v>0.73230950855568133</v>
      </c>
      <c r="AC139" s="16" t="s">
        <v>723</v>
      </c>
      <c r="AD139" s="16" t="s">
        <v>724</v>
      </c>
      <c r="AE139" s="16" t="s">
        <v>396</v>
      </c>
      <c r="AF139" s="16" t="s">
        <v>44</v>
      </c>
      <c r="AG139" s="16" t="s">
        <v>725</v>
      </c>
      <c r="AH139" s="16">
        <v>7.0369999999999999</v>
      </c>
      <c r="AI139" s="16">
        <v>0.123</v>
      </c>
      <c r="AJ139" s="16">
        <v>0.86799999999999999</v>
      </c>
      <c r="AK139" s="15" t="s">
        <v>342</v>
      </c>
    </row>
    <row r="140" spans="1:37" x14ac:dyDescent="0.5">
      <c r="A140" s="16" t="s">
        <v>44</v>
      </c>
      <c r="B140" s="16" t="s">
        <v>726</v>
      </c>
      <c r="C140" s="16" t="s">
        <v>727</v>
      </c>
      <c r="D140" s="16">
        <v>19800544.5625</v>
      </c>
      <c r="E140" s="16"/>
      <c r="F140" s="16"/>
      <c r="G140" s="16"/>
      <c r="H140" s="16"/>
      <c r="I140" s="16">
        <v>51943304</v>
      </c>
      <c r="J140" s="16"/>
      <c r="K140" s="16">
        <v>32801070</v>
      </c>
      <c r="L140" s="16"/>
      <c r="M140" s="16">
        <v>449</v>
      </c>
      <c r="N140" s="16">
        <v>49.3</v>
      </c>
      <c r="O140" s="16">
        <f t="shared" si="28"/>
        <v>193229090.88000003</v>
      </c>
      <c r="P140" s="16">
        <f t="shared" si="29"/>
        <v>-116625207.473125</v>
      </c>
      <c r="Q140" s="16">
        <f t="shared" si="30"/>
        <v>0</v>
      </c>
      <c r="R140" s="17">
        <v>80000</v>
      </c>
      <c r="S140" s="16">
        <f t="shared" si="32"/>
        <v>40345316.100000001</v>
      </c>
      <c r="T140" s="16">
        <f t="shared" si="33"/>
        <v>0</v>
      </c>
      <c r="U140" s="16">
        <f t="shared" si="34"/>
        <v>-19800544.5625</v>
      </c>
      <c r="V140" s="17">
        <f>25000</f>
        <v>25000</v>
      </c>
      <c r="W140" s="16">
        <f t="shared" si="36"/>
        <v>16.287712379549451</v>
      </c>
      <c r="X140" s="16">
        <f t="shared" si="37"/>
        <v>14.609640474436812</v>
      </c>
      <c r="Y140" s="3">
        <f t="shared" si="38"/>
        <v>0.3125</v>
      </c>
      <c r="Z140" s="3">
        <f t="shared" si="39"/>
        <v>-1.6780719051126378</v>
      </c>
      <c r="AA140" s="3">
        <f t="shared" si="40"/>
        <v>0.83256672773266049</v>
      </c>
      <c r="AB140" s="3">
        <f t="shared" si="41"/>
        <v>7.9580949023151493E-2</v>
      </c>
      <c r="AC140" s="16" t="s">
        <v>155</v>
      </c>
      <c r="AD140" s="16" t="s">
        <v>728</v>
      </c>
      <c r="AE140" s="16" t="s">
        <v>44</v>
      </c>
      <c r="AF140" s="16" t="s">
        <v>44</v>
      </c>
      <c r="AG140" s="16" t="s">
        <v>44</v>
      </c>
      <c r="AH140" s="16">
        <v>1.657</v>
      </c>
      <c r="AI140" s="16">
        <v>0.38100000000000001</v>
      </c>
      <c r="AJ140" s="16">
        <v>0.63100000000000001</v>
      </c>
      <c r="AK140" s="15" t="s">
        <v>62</v>
      </c>
    </row>
    <row r="141" spans="1:37" x14ac:dyDescent="0.5">
      <c r="A141" s="16" t="s">
        <v>729</v>
      </c>
      <c r="B141" s="16" t="s">
        <v>730</v>
      </c>
      <c r="C141" s="16" t="s">
        <v>731</v>
      </c>
      <c r="D141" s="16">
        <v>102105345.625</v>
      </c>
      <c r="E141" s="16">
        <v>94074578.75</v>
      </c>
      <c r="F141" s="16">
        <v>115912524</v>
      </c>
      <c r="G141" s="16">
        <v>84224907.375</v>
      </c>
      <c r="H141" s="16">
        <v>73927969</v>
      </c>
      <c r="I141" s="16">
        <v>130428374.375</v>
      </c>
      <c r="J141" s="16">
        <v>90812278.5</v>
      </c>
      <c r="K141" s="16">
        <v>84165837.875</v>
      </c>
      <c r="L141" s="16">
        <v>33483992.75</v>
      </c>
      <c r="M141" s="16">
        <v>778</v>
      </c>
      <c r="N141" s="16">
        <v>87.6</v>
      </c>
      <c r="O141" s="16">
        <f t="shared" si="28"/>
        <v>53998963.395000003</v>
      </c>
      <c r="P141" s="16">
        <f t="shared" si="29"/>
        <v>-105315781.29249999</v>
      </c>
      <c r="Q141" s="16">
        <f t="shared" si="30"/>
        <v>-41984555</v>
      </c>
      <c r="R141" s="17">
        <v>80000</v>
      </c>
      <c r="S141" s="16">
        <f t="shared" si="32"/>
        <v>-12187751.276249999</v>
      </c>
      <c r="T141" s="16">
        <f t="shared" si="33"/>
        <v>-1022113787.5</v>
      </c>
      <c r="U141" s="16">
        <f t="shared" si="34"/>
        <v>-11293067.125</v>
      </c>
      <c r="V141" s="17">
        <f>25000</f>
        <v>25000</v>
      </c>
      <c r="W141" s="16">
        <f t="shared" si="36"/>
        <v>16.287712379549451</v>
      </c>
      <c r="X141" s="16">
        <f t="shared" si="37"/>
        <v>14.609640474436812</v>
      </c>
      <c r="Y141" s="3">
        <f t="shared" si="38"/>
        <v>0.3125</v>
      </c>
      <c r="Z141" s="3">
        <f t="shared" si="39"/>
        <v>-1.6780719051126378</v>
      </c>
      <c r="AA141" s="3">
        <f t="shared" si="40"/>
        <v>0.40218660101796655</v>
      </c>
      <c r="AB141" s="3">
        <f t="shared" si="41"/>
        <v>0.39557240216516415</v>
      </c>
      <c r="AC141" s="16" t="s">
        <v>105</v>
      </c>
      <c r="AD141" s="16" t="s">
        <v>732</v>
      </c>
      <c r="AE141" s="16" t="s">
        <v>80</v>
      </c>
      <c r="AF141" s="16" t="s">
        <v>44</v>
      </c>
      <c r="AG141" s="16" t="s">
        <v>733</v>
      </c>
      <c r="AH141" s="16">
        <v>0.82399999999999995</v>
      </c>
      <c r="AI141" s="16">
        <v>1.212</v>
      </c>
      <c r="AJ141" s="16">
        <v>0.999</v>
      </c>
      <c r="AK141" s="15" t="s">
        <v>485</v>
      </c>
    </row>
    <row r="142" spans="1:37" x14ac:dyDescent="0.5">
      <c r="A142" s="16" t="s">
        <v>734</v>
      </c>
      <c r="B142" s="16" t="s">
        <v>735</v>
      </c>
      <c r="C142" s="16" t="s">
        <v>736</v>
      </c>
      <c r="D142" s="16">
        <v>3553671894.125</v>
      </c>
      <c r="E142" s="16">
        <v>3292149515.6875</v>
      </c>
      <c r="F142" s="16">
        <v>6063888506.375</v>
      </c>
      <c r="G142" s="16">
        <v>3850172607.3125</v>
      </c>
      <c r="H142" s="16">
        <v>1854355023.0625</v>
      </c>
      <c r="I142" s="16">
        <v>4611993442.125</v>
      </c>
      <c r="J142" s="16">
        <v>2040797722.40625</v>
      </c>
      <c r="K142" s="16">
        <v>1892501692.625</v>
      </c>
      <c r="L142" s="16">
        <v>1470089433.1875</v>
      </c>
      <c r="M142" s="16">
        <v>377</v>
      </c>
      <c r="N142" s="16">
        <v>42</v>
      </c>
      <c r="O142" s="16">
        <f t="shared" si="28"/>
        <v>-5401049639.0100002</v>
      </c>
      <c r="P142" s="16">
        <f t="shared" si="29"/>
        <v>1746389200.6743748</v>
      </c>
      <c r="Q142" s="16">
        <f t="shared" si="30"/>
        <v>-4209533483.3125</v>
      </c>
      <c r="R142" s="17">
        <v>80000</v>
      </c>
      <c r="S142" s="16">
        <f t="shared" si="32"/>
        <v>-1721566822.3668749</v>
      </c>
      <c r="T142" s="16">
        <f t="shared" si="33"/>
        <v>-56963108507.525002</v>
      </c>
      <c r="U142" s="16">
        <f t="shared" si="34"/>
        <v>-1512874171.71875</v>
      </c>
      <c r="V142" s="17">
        <f>25000</f>
        <v>25000</v>
      </c>
      <c r="W142" s="16">
        <f t="shared" si="36"/>
        <v>16.287712379549451</v>
      </c>
      <c r="X142" s="16">
        <f t="shared" si="37"/>
        <v>14.609640474436812</v>
      </c>
      <c r="Y142" s="3">
        <f t="shared" si="38"/>
        <v>0.3125</v>
      </c>
      <c r="Z142" s="3">
        <f t="shared" si="39"/>
        <v>-1.6780719051126378</v>
      </c>
      <c r="AA142" s="3">
        <f t="shared" si="40"/>
        <v>0.48689945553295622</v>
      </c>
      <c r="AB142" s="3">
        <f t="shared" si="41"/>
        <v>0.31256071109625994</v>
      </c>
      <c r="AC142" s="16" t="s">
        <v>409</v>
      </c>
      <c r="AD142" s="16" t="s">
        <v>179</v>
      </c>
      <c r="AE142" s="16" t="s">
        <v>51</v>
      </c>
      <c r="AF142" s="16" t="s">
        <v>44</v>
      </c>
      <c r="AG142" s="16" t="s">
        <v>737</v>
      </c>
      <c r="AH142" s="16">
        <v>0.53300000000000003</v>
      </c>
      <c r="AI142" s="16">
        <v>0.92300000000000004</v>
      </c>
      <c r="AJ142" s="16">
        <v>0.49199999999999999</v>
      </c>
      <c r="AK142" s="15" t="s">
        <v>485</v>
      </c>
    </row>
    <row r="143" spans="1:37" x14ac:dyDescent="0.5">
      <c r="A143" s="16" t="s">
        <v>738</v>
      </c>
      <c r="B143" s="16" t="s">
        <v>739</v>
      </c>
      <c r="C143" s="16" t="s">
        <v>740</v>
      </c>
      <c r="D143" s="16"/>
      <c r="E143" s="16"/>
      <c r="F143" s="16">
        <v>75715752</v>
      </c>
      <c r="G143" s="16">
        <v>836457.875</v>
      </c>
      <c r="H143" s="16"/>
      <c r="I143" s="16"/>
      <c r="J143" s="16"/>
      <c r="K143" s="16"/>
      <c r="L143" s="16">
        <v>15987926</v>
      </c>
      <c r="M143" s="16">
        <v>376</v>
      </c>
      <c r="N143" s="16">
        <v>42</v>
      </c>
      <c r="O143" s="16">
        <f t="shared" si="28"/>
        <v>-281662597.44</v>
      </c>
      <c r="P143" s="16">
        <f t="shared" si="29"/>
        <v>4926736.88375</v>
      </c>
      <c r="Q143" s="16">
        <f t="shared" si="30"/>
        <v>-75715752</v>
      </c>
      <c r="R143" s="17">
        <v>80000</v>
      </c>
      <c r="S143" s="16">
        <f t="shared" si="32"/>
        <v>0</v>
      </c>
      <c r="T143" s="16">
        <f t="shared" si="33"/>
        <v>-740625042.39999998</v>
      </c>
      <c r="U143" s="16">
        <f t="shared" si="34"/>
        <v>0</v>
      </c>
      <c r="V143" s="17">
        <f>25000</f>
        <v>25000</v>
      </c>
      <c r="W143" s="16">
        <f t="shared" si="36"/>
        <v>16.287712379549451</v>
      </c>
      <c r="X143" s="16">
        <f t="shared" si="37"/>
        <v>14.609640474436812</v>
      </c>
      <c r="Y143" s="3">
        <f t="shared" si="38"/>
        <v>0.3125</v>
      </c>
      <c r="Z143" s="3">
        <f t="shared" si="39"/>
        <v>-1.6780719051126378</v>
      </c>
      <c r="AA143" s="3">
        <f t="shared" si="40"/>
        <v>0.72005981337684444</v>
      </c>
      <c r="AB143" s="3">
        <f t="shared" si="41"/>
        <v>0.14263142642904444</v>
      </c>
      <c r="AC143" s="16" t="s">
        <v>741</v>
      </c>
      <c r="AD143" s="16" t="s">
        <v>600</v>
      </c>
      <c r="AE143" s="16" t="s">
        <v>80</v>
      </c>
      <c r="AF143" s="16" t="s">
        <v>44</v>
      </c>
      <c r="AG143" s="16" t="s">
        <v>44</v>
      </c>
      <c r="AH143" s="16">
        <v>0.21099999999999999</v>
      </c>
      <c r="AI143" s="16">
        <v>90.52</v>
      </c>
      <c r="AJ143" s="16">
        <v>19.114000000000001</v>
      </c>
      <c r="AK143" s="15" t="s">
        <v>485</v>
      </c>
    </row>
    <row r="144" spans="1:37" x14ac:dyDescent="0.5">
      <c r="A144" s="16" t="s">
        <v>742</v>
      </c>
      <c r="B144" s="16" t="s">
        <v>743</v>
      </c>
      <c r="C144" s="16" t="s">
        <v>744</v>
      </c>
      <c r="D144" s="16">
        <v>3553671894.125</v>
      </c>
      <c r="E144" s="16">
        <v>3292149515.6875</v>
      </c>
      <c r="F144" s="16">
        <v>6063888506.375</v>
      </c>
      <c r="G144" s="16">
        <v>3850172607.3125</v>
      </c>
      <c r="H144" s="16">
        <v>1854355023.0625</v>
      </c>
      <c r="I144" s="16">
        <v>4611993442.125</v>
      </c>
      <c r="J144" s="16">
        <v>2040797722.40625</v>
      </c>
      <c r="K144" s="16">
        <v>1892501692.625</v>
      </c>
      <c r="L144" s="16">
        <v>1470089433.1875</v>
      </c>
      <c r="M144" s="16">
        <v>377</v>
      </c>
      <c r="N144" s="16">
        <v>42</v>
      </c>
      <c r="O144" s="16">
        <f t="shared" si="28"/>
        <v>-5401049639.0100002</v>
      </c>
      <c r="P144" s="16">
        <f t="shared" si="29"/>
        <v>1746389200.6743748</v>
      </c>
      <c r="Q144" s="16">
        <f t="shared" si="30"/>
        <v>-4209533483.3125</v>
      </c>
      <c r="R144" s="17">
        <v>80000</v>
      </c>
      <c r="S144" s="16">
        <f t="shared" si="32"/>
        <v>-1721566822.3668749</v>
      </c>
      <c r="T144" s="16">
        <f t="shared" si="33"/>
        <v>-56963108507.525002</v>
      </c>
      <c r="U144" s="16">
        <f t="shared" si="34"/>
        <v>-1512874171.71875</v>
      </c>
      <c r="V144" s="17">
        <f>25000</f>
        <v>25000</v>
      </c>
      <c r="W144" s="16">
        <f t="shared" si="36"/>
        <v>16.287712379549451</v>
      </c>
      <c r="X144" s="16">
        <f t="shared" si="37"/>
        <v>14.609640474436812</v>
      </c>
      <c r="Y144" s="3">
        <f t="shared" si="38"/>
        <v>0.3125</v>
      </c>
      <c r="Z144" s="3">
        <f t="shared" si="39"/>
        <v>-1.6780719051126378</v>
      </c>
      <c r="AA144" s="3">
        <f t="shared" si="40"/>
        <v>0.48689945553295622</v>
      </c>
      <c r="AB144" s="3">
        <f t="shared" si="41"/>
        <v>0.31256071109625994</v>
      </c>
      <c r="AC144" s="16" t="s">
        <v>741</v>
      </c>
      <c r="AD144" s="16" t="s">
        <v>179</v>
      </c>
      <c r="AE144" s="16" t="s">
        <v>80</v>
      </c>
      <c r="AF144" s="16" t="s">
        <v>44</v>
      </c>
      <c r="AG144" s="16" t="s">
        <v>745</v>
      </c>
      <c r="AH144" s="16">
        <v>0.53300000000000003</v>
      </c>
      <c r="AI144" s="16">
        <v>0.92300000000000004</v>
      </c>
      <c r="AJ144" s="16">
        <v>0.49199999999999999</v>
      </c>
      <c r="AK144" s="15" t="s">
        <v>485</v>
      </c>
    </row>
    <row r="145" spans="1:37" x14ac:dyDescent="0.5">
      <c r="A145" s="16" t="s">
        <v>746</v>
      </c>
      <c r="B145" s="16" t="s">
        <v>747</v>
      </c>
      <c r="C145" s="16" t="s">
        <v>748</v>
      </c>
      <c r="D145" s="16">
        <v>216021265</v>
      </c>
      <c r="E145" s="16">
        <v>239999519</v>
      </c>
      <c r="F145" s="16">
        <v>390122944</v>
      </c>
      <c r="G145" s="16">
        <v>177932875</v>
      </c>
      <c r="H145" s="16">
        <v>127508536</v>
      </c>
      <c r="I145" s="16">
        <v>263049546.5</v>
      </c>
      <c r="J145" s="16">
        <v>140575225.34375</v>
      </c>
      <c r="K145" s="16">
        <v>131409428</v>
      </c>
      <c r="L145" s="16">
        <v>87324459.78125</v>
      </c>
      <c r="M145" s="16">
        <v>375</v>
      </c>
      <c r="N145" s="16">
        <v>41.8</v>
      </c>
      <c r="O145" s="16">
        <f t="shared" si="28"/>
        <v>-472713038.70000005</v>
      </c>
      <c r="P145" s="16">
        <f t="shared" si="29"/>
        <v>-224340617.09999999</v>
      </c>
      <c r="Q145" s="16">
        <f t="shared" si="30"/>
        <v>-262614408</v>
      </c>
      <c r="R145" s="17">
        <v>80000</v>
      </c>
      <c r="S145" s="16">
        <f t="shared" si="32"/>
        <v>-133565811.92999999</v>
      </c>
      <c r="T145" s="16">
        <f t="shared" si="33"/>
        <v>-3754701204.3125</v>
      </c>
      <c r="U145" s="16">
        <f t="shared" si="34"/>
        <v>-75446039.65625</v>
      </c>
      <c r="V145" s="17">
        <f>25000</f>
        <v>25000</v>
      </c>
      <c r="W145" s="16">
        <f t="shared" si="36"/>
        <v>16.287712379549451</v>
      </c>
      <c r="X145" s="16">
        <f t="shared" si="37"/>
        <v>14.609640474436812</v>
      </c>
      <c r="Y145" s="3">
        <f t="shared" si="38"/>
        <v>0.3125</v>
      </c>
      <c r="Z145" s="3">
        <f t="shared" si="39"/>
        <v>-1.6780719051126378</v>
      </c>
      <c r="AA145" s="3">
        <f t="shared" si="40"/>
        <v>0.51165356475263901</v>
      </c>
      <c r="AB145" s="3">
        <f t="shared" si="41"/>
        <v>0.29102399574388454</v>
      </c>
      <c r="AC145" s="16" t="s">
        <v>749</v>
      </c>
      <c r="AD145" s="16" t="s">
        <v>750</v>
      </c>
      <c r="AE145" s="16" t="s">
        <v>80</v>
      </c>
      <c r="AF145" s="16" t="s">
        <v>44</v>
      </c>
      <c r="AG145" s="16" t="s">
        <v>751</v>
      </c>
      <c r="AH145" s="16">
        <v>0.54800000000000004</v>
      </c>
      <c r="AI145" s="16">
        <v>1.349</v>
      </c>
      <c r="AJ145" s="16">
        <v>0.73899999999999999</v>
      </c>
      <c r="AK145" s="15" t="s">
        <v>485</v>
      </c>
    </row>
    <row r="146" spans="1:37" x14ac:dyDescent="0.5">
      <c r="A146" s="16" t="s">
        <v>752</v>
      </c>
      <c r="B146" s="16" t="s">
        <v>753</v>
      </c>
      <c r="C146" s="16" t="s">
        <v>754</v>
      </c>
      <c r="D146" s="16">
        <v>3553671894.125</v>
      </c>
      <c r="E146" s="16">
        <v>3292149515.6875</v>
      </c>
      <c r="F146" s="16">
        <v>6063888506.375</v>
      </c>
      <c r="G146" s="16">
        <v>3850172607.3125</v>
      </c>
      <c r="H146" s="16">
        <v>1854355023.0625</v>
      </c>
      <c r="I146" s="16">
        <v>4611993442.125</v>
      </c>
      <c r="J146" s="16">
        <v>2040797722.40625</v>
      </c>
      <c r="K146" s="16">
        <v>1892501692.625</v>
      </c>
      <c r="L146" s="16">
        <v>1470089433.1875</v>
      </c>
      <c r="M146" s="16">
        <v>376</v>
      </c>
      <c r="N146" s="16">
        <v>41.9</v>
      </c>
      <c r="O146" s="16">
        <f t="shared" si="28"/>
        <v>-5401049639.0100002</v>
      </c>
      <c r="P146" s="16">
        <f t="shared" si="29"/>
        <v>1746389200.6743748</v>
      </c>
      <c r="Q146" s="16">
        <f t="shared" si="30"/>
        <v>-4209533483.3125</v>
      </c>
      <c r="R146" s="17">
        <v>80000</v>
      </c>
      <c r="S146" s="16">
        <f t="shared" si="32"/>
        <v>-1721566822.3668749</v>
      </c>
      <c r="T146" s="16">
        <f t="shared" si="33"/>
        <v>-56963108507.525002</v>
      </c>
      <c r="U146" s="16">
        <f t="shared" si="34"/>
        <v>-1512874171.71875</v>
      </c>
      <c r="V146" s="17">
        <f>25000</f>
        <v>25000</v>
      </c>
      <c r="W146" s="16">
        <f t="shared" si="36"/>
        <v>16.287712379549451</v>
      </c>
      <c r="X146" s="16">
        <f t="shared" si="37"/>
        <v>14.609640474436812</v>
      </c>
      <c r="Y146" s="3">
        <f t="shared" si="38"/>
        <v>0.3125</v>
      </c>
      <c r="Z146" s="3">
        <f t="shared" si="39"/>
        <v>-1.6780719051126378</v>
      </c>
      <c r="AA146" s="3">
        <f t="shared" si="40"/>
        <v>0.48689945553295622</v>
      </c>
      <c r="AB146" s="3">
        <f t="shared" si="41"/>
        <v>0.31256071109625994</v>
      </c>
      <c r="AC146" s="16" t="s">
        <v>155</v>
      </c>
      <c r="AD146" s="16" t="s">
        <v>179</v>
      </c>
      <c r="AE146" s="16" t="s">
        <v>51</v>
      </c>
      <c r="AF146" s="16" t="s">
        <v>44</v>
      </c>
      <c r="AG146" s="16" t="s">
        <v>755</v>
      </c>
      <c r="AH146" s="16">
        <v>0.53300000000000003</v>
      </c>
      <c r="AI146" s="16">
        <v>0.92300000000000004</v>
      </c>
      <c r="AJ146" s="16">
        <v>0.49199999999999999</v>
      </c>
      <c r="AK146" s="15" t="s">
        <v>485</v>
      </c>
    </row>
    <row r="147" spans="1:37" x14ac:dyDescent="0.5">
      <c r="A147" s="16" t="s">
        <v>756</v>
      </c>
      <c r="B147" s="16" t="s">
        <v>757</v>
      </c>
      <c r="C147" s="16" t="s">
        <v>758</v>
      </c>
      <c r="D147" s="16">
        <v>43151903.25</v>
      </c>
      <c r="E147" s="16">
        <v>84310876.5</v>
      </c>
      <c r="F147" s="16">
        <v>82829699.1875</v>
      </c>
      <c r="G147" s="16">
        <v>33908433.875</v>
      </c>
      <c r="H147" s="16">
        <v>63350707.375</v>
      </c>
      <c r="I147" s="16">
        <v>91585819.5</v>
      </c>
      <c r="J147" s="16">
        <v>36359313.9375</v>
      </c>
      <c r="K147" s="16">
        <v>68941872.75</v>
      </c>
      <c r="L147" s="16">
        <v>12497044</v>
      </c>
      <c r="M147" s="16">
        <v>892</v>
      </c>
      <c r="N147" s="16">
        <v>103</v>
      </c>
      <c r="O147" s="16">
        <f t="shared" si="28"/>
        <v>32572767.5625</v>
      </c>
      <c r="P147" s="16">
        <f t="shared" si="29"/>
        <v>-54444034.618749999</v>
      </c>
      <c r="Q147" s="16">
        <f t="shared" si="30"/>
        <v>-19478991.8125</v>
      </c>
      <c r="R147" s="17">
        <v>80000</v>
      </c>
      <c r="S147" s="16">
        <f t="shared" si="32"/>
        <v>-18903874.612500001</v>
      </c>
      <c r="T147" s="16">
        <f t="shared" si="33"/>
        <v>-872124924.32500005</v>
      </c>
      <c r="U147" s="16">
        <f t="shared" si="34"/>
        <v>-6792589.3125</v>
      </c>
      <c r="V147" s="17">
        <f>25000</f>
        <v>25000</v>
      </c>
      <c r="W147" s="16">
        <f t="shared" si="36"/>
        <v>16.287712379549451</v>
      </c>
      <c r="X147" s="16">
        <f t="shared" si="37"/>
        <v>14.609640474436812</v>
      </c>
      <c r="Y147" s="3">
        <f t="shared" si="38"/>
        <v>0.3125</v>
      </c>
      <c r="Z147" s="3">
        <f t="shared" si="39"/>
        <v>-1.6780719051126378</v>
      </c>
      <c r="AA147" s="3">
        <f t="shared" si="40"/>
        <v>0.39652777869528699</v>
      </c>
      <c r="AB147" s="3">
        <f t="shared" si="41"/>
        <v>0.40172638284450557</v>
      </c>
      <c r="AC147" s="16" t="s">
        <v>759</v>
      </c>
      <c r="AD147" s="16" t="s">
        <v>165</v>
      </c>
      <c r="AE147" s="16" t="s">
        <v>760</v>
      </c>
      <c r="AF147" s="16" t="s">
        <v>44</v>
      </c>
      <c r="AG147" s="16" t="s">
        <v>761</v>
      </c>
      <c r="AH147" s="16">
        <v>0.439</v>
      </c>
      <c r="AI147" s="16">
        <v>1.3069999999999999</v>
      </c>
      <c r="AJ147" s="16">
        <v>0.57399999999999995</v>
      </c>
      <c r="AK147" s="15" t="s">
        <v>485</v>
      </c>
    </row>
    <row r="148" spans="1:37" x14ac:dyDescent="0.5">
      <c r="A148" s="16" t="s">
        <v>762</v>
      </c>
      <c r="B148" s="16" t="s">
        <v>763</v>
      </c>
      <c r="C148" s="16" t="s">
        <v>764</v>
      </c>
      <c r="D148" s="16">
        <v>44086224</v>
      </c>
      <c r="E148" s="16">
        <v>114283016</v>
      </c>
      <c r="F148" s="16">
        <v>123711696</v>
      </c>
      <c r="G148" s="16">
        <v>44706262.5</v>
      </c>
      <c r="H148" s="16">
        <v>61908016</v>
      </c>
      <c r="I148" s="16">
        <v>104496240</v>
      </c>
      <c r="J148" s="16">
        <v>27758778</v>
      </c>
      <c r="K148" s="16">
        <v>71438928</v>
      </c>
      <c r="L148" s="16">
        <v>16290081.125</v>
      </c>
      <c r="M148" s="16">
        <v>894</v>
      </c>
      <c r="N148" s="16">
        <v>103.8</v>
      </c>
      <c r="O148" s="16">
        <f t="shared" si="28"/>
        <v>-71481496.320000008</v>
      </c>
      <c r="P148" s="16">
        <f t="shared" si="29"/>
        <v>3652026.7649999997</v>
      </c>
      <c r="Q148" s="16">
        <f t="shared" si="30"/>
        <v>-61803680</v>
      </c>
      <c r="R148" s="17">
        <v>80000</v>
      </c>
      <c r="S148" s="16">
        <f t="shared" si="32"/>
        <v>-52698228.240000002</v>
      </c>
      <c r="T148" s="16">
        <f t="shared" si="33"/>
        <v>-1332028024.45</v>
      </c>
      <c r="U148" s="16">
        <f t="shared" si="34"/>
        <v>-16327446</v>
      </c>
      <c r="V148" s="17">
        <f>25000</f>
        <v>25000</v>
      </c>
      <c r="W148" s="16">
        <f t="shared" si="36"/>
        <v>16.287712379549451</v>
      </c>
      <c r="X148" s="16">
        <f t="shared" si="37"/>
        <v>14.609640474436812</v>
      </c>
      <c r="Y148" s="3">
        <f t="shared" si="38"/>
        <v>0.3125</v>
      </c>
      <c r="Z148" s="3">
        <f t="shared" si="39"/>
        <v>-1.6780719051126378</v>
      </c>
      <c r="AA148" s="3">
        <f t="shared" si="40"/>
        <v>0.45079852405189491</v>
      </c>
      <c r="AB148" s="3">
        <f t="shared" si="41"/>
        <v>0.3460175145362393</v>
      </c>
      <c r="AC148" s="16" t="s">
        <v>765</v>
      </c>
      <c r="AD148" s="16" t="s">
        <v>426</v>
      </c>
      <c r="AE148" s="16" t="s">
        <v>766</v>
      </c>
      <c r="AF148" s="16" t="s">
        <v>44</v>
      </c>
      <c r="AG148" s="16" t="s">
        <v>767</v>
      </c>
      <c r="AH148" s="16">
        <v>0.24299999999999999</v>
      </c>
      <c r="AI148" s="16">
        <v>1.8460000000000001</v>
      </c>
      <c r="AJ148" s="16">
        <v>0.44800000000000001</v>
      </c>
      <c r="AK148" s="15" t="s">
        <v>485</v>
      </c>
    </row>
    <row r="149" spans="1:37" x14ac:dyDescent="0.5">
      <c r="A149" s="16" t="s">
        <v>768</v>
      </c>
      <c r="B149" s="16" t="s">
        <v>769</v>
      </c>
      <c r="C149" s="16" t="s">
        <v>770</v>
      </c>
      <c r="D149" s="16">
        <v>749026550.75</v>
      </c>
      <c r="E149" s="16">
        <v>1672593137.5</v>
      </c>
      <c r="F149" s="16">
        <v>1916197602.375</v>
      </c>
      <c r="G149" s="16">
        <v>706288779.3125</v>
      </c>
      <c r="H149" s="16">
        <v>927946692.90625</v>
      </c>
      <c r="I149" s="16">
        <v>1416815321.0625</v>
      </c>
      <c r="J149" s="16">
        <v>588007284.96875</v>
      </c>
      <c r="K149" s="16">
        <v>912185584.34375</v>
      </c>
      <c r="L149" s="16">
        <v>323270842.875</v>
      </c>
      <c r="M149" s="16">
        <v>911</v>
      </c>
      <c r="N149" s="16">
        <v>104.8</v>
      </c>
      <c r="O149" s="16">
        <f t="shared" si="28"/>
        <v>-1857702086.4825001</v>
      </c>
      <c r="P149" s="16">
        <f t="shared" si="29"/>
        <v>-251725473.766875</v>
      </c>
      <c r="Q149" s="16">
        <f t="shared" si="30"/>
        <v>-988250909.46875</v>
      </c>
      <c r="R149" s="17">
        <v>80000</v>
      </c>
      <c r="S149" s="16">
        <f t="shared" si="32"/>
        <v>-935301290.38218749</v>
      </c>
      <c r="T149" s="16">
        <f t="shared" si="33"/>
        <v>-19752291817.799999</v>
      </c>
      <c r="U149" s="16">
        <f t="shared" si="34"/>
        <v>-161019265.78125</v>
      </c>
      <c r="V149" s="17">
        <f>25000</f>
        <v>25000</v>
      </c>
      <c r="W149" s="16">
        <f t="shared" si="36"/>
        <v>16.287712379549451</v>
      </c>
      <c r="X149" s="16">
        <f t="shared" si="37"/>
        <v>14.609640474436812</v>
      </c>
      <c r="Y149" s="3">
        <f t="shared" si="38"/>
        <v>0.3125</v>
      </c>
      <c r="Z149" s="3">
        <f t="shared" si="39"/>
        <v>-1.6780719051126378</v>
      </c>
      <c r="AA149" s="3">
        <f t="shared" si="40"/>
        <v>0.47550843348976679</v>
      </c>
      <c r="AB149" s="3">
        <f t="shared" si="41"/>
        <v>0.32284177612806231</v>
      </c>
      <c r="AC149" s="16" t="s">
        <v>334</v>
      </c>
      <c r="AD149" s="16" t="s">
        <v>165</v>
      </c>
      <c r="AE149" s="16" t="s">
        <v>760</v>
      </c>
      <c r="AF149" s="16" t="s">
        <v>44</v>
      </c>
      <c r="AG149" s="16" t="s">
        <v>771</v>
      </c>
      <c r="AH149" s="16">
        <v>0.35199999999999998</v>
      </c>
      <c r="AI149" s="16">
        <v>1.802</v>
      </c>
      <c r="AJ149" s="16">
        <v>0.63400000000000001</v>
      </c>
      <c r="AK149" s="15" t="s">
        <v>45</v>
      </c>
    </row>
    <row r="150" spans="1:37" x14ac:dyDescent="0.5">
      <c r="A150" s="16" t="s">
        <v>772</v>
      </c>
      <c r="B150" s="16" t="s">
        <v>773</v>
      </c>
      <c r="C150" s="16" t="s">
        <v>774</v>
      </c>
      <c r="D150" s="16">
        <v>4024303.125</v>
      </c>
      <c r="E150" s="16">
        <v>929906.8125</v>
      </c>
      <c r="F150" s="16">
        <v>1629379.25</v>
      </c>
      <c r="G150" s="16">
        <v>2745381.75</v>
      </c>
      <c r="H150" s="16">
        <v>2621856</v>
      </c>
      <c r="I150" s="16">
        <v>7506323.5</v>
      </c>
      <c r="J150" s="16">
        <v>4576635.5</v>
      </c>
      <c r="K150" s="16">
        <v>3523652.75</v>
      </c>
      <c r="L150" s="16">
        <v>2887462</v>
      </c>
      <c r="M150" s="16">
        <v>463</v>
      </c>
      <c r="N150" s="16">
        <v>50.4</v>
      </c>
      <c r="O150" s="17">
        <f t="shared" si="28"/>
        <v>21862232.609999999</v>
      </c>
      <c r="P150" s="17">
        <f t="shared" si="29"/>
        <v>-7532846.8987499997</v>
      </c>
      <c r="Q150" s="17">
        <f t="shared" si="30"/>
        <v>992476.75</v>
      </c>
      <c r="R150" s="17">
        <f>MEDIAN(O150:Q150)</f>
        <v>992476.75</v>
      </c>
      <c r="S150" s="17">
        <f t="shared" si="32"/>
        <v>3190307.5031249998</v>
      </c>
      <c r="T150" s="17">
        <f t="shared" si="33"/>
        <v>15600226.1</v>
      </c>
      <c r="U150" s="17">
        <f t="shared" si="34"/>
        <v>552332.375</v>
      </c>
      <c r="V150" s="17">
        <f>MEDIAN(S150:U150)</f>
        <v>3190307.5031249998</v>
      </c>
      <c r="W150" s="17">
        <f t="shared" si="36"/>
        <v>19.92067378016587</v>
      </c>
      <c r="X150" s="17">
        <f t="shared" si="37"/>
        <v>21.605264056591011</v>
      </c>
      <c r="Y150" s="4">
        <f t="shared" si="38"/>
        <v>3.2144909219535873</v>
      </c>
      <c r="Z150" s="4">
        <f t="shared" si="39"/>
        <v>1.6845902764251379</v>
      </c>
      <c r="AA150" s="3">
        <f t="shared" si="40"/>
        <v>0.92191741495716217</v>
      </c>
      <c r="AB150" s="3">
        <f t="shared" si="41"/>
        <v>3.5307981153297349E-2</v>
      </c>
      <c r="AC150" s="16" t="s">
        <v>112</v>
      </c>
      <c r="AD150" s="16" t="s">
        <v>775</v>
      </c>
      <c r="AE150" s="16" t="s">
        <v>60</v>
      </c>
      <c r="AF150" s="16" t="s">
        <v>44</v>
      </c>
      <c r="AG150" s="16" t="s">
        <v>201</v>
      </c>
      <c r="AH150" s="16">
        <v>2.1629999999999998</v>
      </c>
      <c r="AI150" s="16">
        <v>0.59299999999999997</v>
      </c>
      <c r="AJ150" s="16">
        <v>1.2829999999999999</v>
      </c>
      <c r="AK150" s="15" t="s">
        <v>45</v>
      </c>
    </row>
    <row r="151" spans="1:37" x14ac:dyDescent="0.5">
      <c r="A151" s="16" t="s">
        <v>776</v>
      </c>
      <c r="B151" s="16" t="s">
        <v>777</v>
      </c>
      <c r="C151" s="16" t="s">
        <v>778</v>
      </c>
      <c r="D151" s="16">
        <v>18426334.5</v>
      </c>
      <c r="E151" s="16">
        <v>1954976.6875</v>
      </c>
      <c r="F151" s="16">
        <v>2442929.5</v>
      </c>
      <c r="G151" s="16">
        <v>12853742</v>
      </c>
      <c r="H151" s="16">
        <v>5810152.5</v>
      </c>
      <c r="I151" s="16">
        <v>25204272</v>
      </c>
      <c r="J151" s="16">
        <v>23863914.5</v>
      </c>
      <c r="K151" s="16">
        <v>11753194</v>
      </c>
      <c r="L151" s="16">
        <v>11152418</v>
      </c>
      <c r="M151" s="16">
        <v>225</v>
      </c>
      <c r="N151" s="16">
        <v>24.7</v>
      </c>
      <c r="O151" s="16">
        <f t="shared" si="28"/>
        <v>84672194.100000009</v>
      </c>
      <c r="P151" s="16">
        <f t="shared" si="29"/>
        <v>-32822569.824999999</v>
      </c>
      <c r="Q151" s="16">
        <f t="shared" si="30"/>
        <v>3367223</v>
      </c>
      <c r="R151" s="17">
        <f>MEDIAN(O151:Q151)</f>
        <v>3367223</v>
      </c>
      <c r="S151" s="16">
        <f t="shared" si="32"/>
        <v>12051807.294375001</v>
      </c>
      <c r="T151" s="16">
        <f t="shared" si="33"/>
        <v>107997657.40000001</v>
      </c>
      <c r="U151" s="16">
        <f t="shared" si="34"/>
        <v>5437580</v>
      </c>
      <c r="V151" s="17">
        <f>MEDIAN(S151:U151)</f>
        <v>12051807.294375001</v>
      </c>
      <c r="W151" s="16">
        <f t="shared" si="36"/>
        <v>21.683127838556448</v>
      </c>
      <c r="X151" s="16">
        <f t="shared" si="37"/>
        <v>23.522746174079302</v>
      </c>
      <c r="Y151" s="3">
        <f t="shared" si="38"/>
        <v>3.5791532946808098</v>
      </c>
      <c r="Z151" s="3">
        <f t="shared" si="39"/>
        <v>1.8396183355228524</v>
      </c>
      <c r="AA151" s="3">
        <f t="shared" si="40"/>
        <v>0.74396371516238413</v>
      </c>
      <c r="AB151" s="3">
        <f t="shared" si="41"/>
        <v>0.12844824548776596</v>
      </c>
      <c r="AC151" s="16" t="s">
        <v>92</v>
      </c>
      <c r="AD151" s="16" t="s">
        <v>118</v>
      </c>
      <c r="AE151" s="16" t="s">
        <v>779</v>
      </c>
      <c r="AF151" s="16" t="s">
        <v>44</v>
      </c>
      <c r="AG151" s="16" t="s">
        <v>201</v>
      </c>
      <c r="AH151" s="16">
        <v>4.8109999999999999</v>
      </c>
      <c r="AI151" s="16">
        <v>0.19</v>
      </c>
      <c r="AJ151" s="16">
        <v>0.91400000000000003</v>
      </c>
      <c r="AK151" s="15" t="s">
        <v>62</v>
      </c>
    </row>
    <row r="152" spans="1:37" x14ac:dyDescent="0.5">
      <c r="A152" s="16" t="s">
        <v>780</v>
      </c>
      <c r="B152" s="16" t="s">
        <v>781</v>
      </c>
      <c r="C152" s="16" t="s">
        <v>782</v>
      </c>
      <c r="D152" s="16">
        <v>41481430.375</v>
      </c>
      <c r="E152" s="16">
        <v>14359871.625</v>
      </c>
      <c r="F152" s="16">
        <v>28199361.375</v>
      </c>
      <c r="G152" s="16">
        <v>36242288.3125</v>
      </c>
      <c r="H152" s="16">
        <v>49265546</v>
      </c>
      <c r="I152" s="16">
        <v>81097939</v>
      </c>
      <c r="J152" s="16">
        <v>76482175.75</v>
      </c>
      <c r="K152" s="16">
        <v>50916216</v>
      </c>
      <c r="L152" s="16">
        <v>57567756</v>
      </c>
      <c r="M152" s="16">
        <v>281</v>
      </c>
      <c r="N152" s="16">
        <v>31.1</v>
      </c>
      <c r="O152" s="16">
        <f t="shared" si="28"/>
        <v>196782708.76500002</v>
      </c>
      <c r="P152" s="16">
        <f t="shared" si="29"/>
        <v>-30858546.748124998</v>
      </c>
      <c r="Q152" s="16">
        <f t="shared" si="30"/>
        <v>21066184.625</v>
      </c>
      <c r="R152" s="17">
        <f>MEDIAN(O152:Q152)</f>
        <v>21066184.625</v>
      </c>
      <c r="S152" s="16">
        <f t="shared" si="32"/>
        <v>44964303.581249997</v>
      </c>
      <c r="T152" s="16">
        <f t="shared" si="33"/>
        <v>364168093.35000002</v>
      </c>
      <c r="U152" s="16">
        <f t="shared" si="34"/>
        <v>35000745.375</v>
      </c>
      <c r="V152" s="17">
        <f>MEDIAN(S152:U152)</f>
        <v>44964303.581249997</v>
      </c>
      <c r="W152" s="16">
        <f t="shared" si="36"/>
        <v>24.328425710164346</v>
      </c>
      <c r="X152" s="16">
        <f t="shared" si="37"/>
        <v>25.422276788253352</v>
      </c>
      <c r="Y152" s="3">
        <f t="shared" si="38"/>
        <v>2.1344303385573311</v>
      </c>
      <c r="Z152" s="3">
        <f t="shared" si="39"/>
        <v>1.0938510780890065</v>
      </c>
      <c r="AA152" s="3">
        <f t="shared" si="40"/>
        <v>0.64937986300708439</v>
      </c>
      <c r="AB152" s="3">
        <f t="shared" si="41"/>
        <v>0.18750118278808833</v>
      </c>
      <c r="AC152" s="16" t="s">
        <v>401</v>
      </c>
      <c r="AD152" s="16" t="s">
        <v>72</v>
      </c>
      <c r="AE152" s="16" t="s">
        <v>138</v>
      </c>
      <c r="AF152" s="16" t="s">
        <v>44</v>
      </c>
      <c r="AG152" s="16" t="s">
        <v>201</v>
      </c>
      <c r="AH152" s="16">
        <v>2.0409999999999999</v>
      </c>
      <c r="AI152" s="16">
        <v>0.57199999999999995</v>
      </c>
      <c r="AJ152" s="16">
        <v>1.169</v>
      </c>
      <c r="AK152" s="15" t="s">
        <v>45</v>
      </c>
    </row>
    <row r="153" spans="1:37" x14ac:dyDescent="0.5">
      <c r="A153" s="16" t="s">
        <v>783</v>
      </c>
      <c r="B153" s="16" t="s">
        <v>784</v>
      </c>
      <c r="C153" s="16" t="s">
        <v>785</v>
      </c>
      <c r="D153" s="16">
        <v>85905259.5</v>
      </c>
      <c r="E153" s="16">
        <v>24194950.8125</v>
      </c>
      <c r="F153" s="16">
        <v>30459423.75</v>
      </c>
      <c r="G153" s="16">
        <v>79624418.5</v>
      </c>
      <c r="H153" s="16">
        <v>71571903.75</v>
      </c>
      <c r="I153" s="16">
        <v>163747030</v>
      </c>
      <c r="J153" s="16">
        <v>125067313</v>
      </c>
      <c r="K153" s="16">
        <v>129858207.25</v>
      </c>
      <c r="L153" s="16">
        <v>72510596</v>
      </c>
      <c r="M153" s="16">
        <v>437</v>
      </c>
      <c r="N153" s="16">
        <v>50.1</v>
      </c>
      <c r="O153" s="16">
        <f t="shared" si="28"/>
        <v>495829895.25</v>
      </c>
      <c r="P153" s="16">
        <f t="shared" si="29"/>
        <v>-36994153.489999995</v>
      </c>
      <c r="Q153" s="16">
        <f t="shared" si="30"/>
        <v>41112480</v>
      </c>
      <c r="R153" s="17">
        <f>MEDIAN(O153:Q153)</f>
        <v>41112480</v>
      </c>
      <c r="S153" s="16">
        <f t="shared" si="32"/>
        <v>129965805.418125</v>
      </c>
      <c r="T153" s="16">
        <f t="shared" si="33"/>
        <v>521434535.90000004</v>
      </c>
      <c r="U153" s="16">
        <f t="shared" si="34"/>
        <v>39162053.5</v>
      </c>
      <c r="V153" s="17">
        <f>MEDIAN(S153:U153)</f>
        <v>129965805.418125</v>
      </c>
      <c r="W153" s="16">
        <f t="shared" si="36"/>
        <v>25.293073065444116</v>
      </c>
      <c r="X153" s="16">
        <f t="shared" si="37"/>
        <v>26.953556852791799</v>
      </c>
      <c r="Y153" s="3">
        <f t="shared" si="38"/>
        <v>3.1612251418091297</v>
      </c>
      <c r="Z153" s="3">
        <f t="shared" si="39"/>
        <v>1.6604837873476845</v>
      </c>
      <c r="AA153" s="3">
        <f t="shared" si="40"/>
        <v>0.83515650502684413</v>
      </c>
      <c r="AB153" s="3">
        <f t="shared" si="41"/>
        <v>7.8232131821111092E-2</v>
      </c>
      <c r="AC153" s="16" t="s">
        <v>112</v>
      </c>
      <c r="AD153" s="16" t="s">
        <v>118</v>
      </c>
      <c r="AE153" s="16" t="s">
        <v>43</v>
      </c>
      <c r="AF153" s="16" t="s">
        <v>44</v>
      </c>
      <c r="AG153" s="16" t="s">
        <v>786</v>
      </c>
      <c r="AH153" s="16">
        <v>4.1059999999999999</v>
      </c>
      <c r="AI153" s="16">
        <v>0.38300000000000001</v>
      </c>
      <c r="AJ153" s="16">
        <v>1.571</v>
      </c>
      <c r="AK153" s="15" t="s">
        <v>62</v>
      </c>
    </row>
    <row r="154" spans="1:37" x14ac:dyDescent="0.5">
      <c r="A154" s="16" t="s">
        <v>787</v>
      </c>
      <c r="B154" s="16" t="s">
        <v>788</v>
      </c>
      <c r="C154" s="16" t="s">
        <v>789</v>
      </c>
      <c r="D154" s="16">
        <v>44980604.875</v>
      </c>
      <c r="E154" s="16">
        <v>15250575.1875</v>
      </c>
      <c r="F154" s="16">
        <v>12619065.875</v>
      </c>
      <c r="G154" s="16">
        <v>77220796.125</v>
      </c>
      <c r="H154" s="16">
        <v>77402331.5</v>
      </c>
      <c r="I154" s="16">
        <v>146013515.5</v>
      </c>
      <c r="J154" s="16">
        <v>103192232.75</v>
      </c>
      <c r="K154" s="16">
        <v>103080213</v>
      </c>
      <c r="L154" s="16">
        <v>47822628.5</v>
      </c>
      <c r="M154" s="16">
        <v>858</v>
      </c>
      <c r="N154" s="16">
        <v>95.3</v>
      </c>
      <c r="O154" s="16">
        <f t="shared" si="28"/>
        <v>496227352.60500002</v>
      </c>
      <c r="P154" s="16">
        <f t="shared" si="29"/>
        <v>189894726.46249998</v>
      </c>
      <c r="Q154" s="16">
        <f t="shared" si="30"/>
        <v>64783265.625</v>
      </c>
      <c r="R154" s="17">
        <f>MEDIAN(O154:Q154)</f>
        <v>189894726.46249998</v>
      </c>
      <c r="S154" s="16">
        <f t="shared" si="32"/>
        <v>108030454.50937499</v>
      </c>
      <c r="T154" s="16">
        <f t="shared" si="33"/>
        <v>436524176.55000001</v>
      </c>
      <c r="U154" s="16">
        <f t="shared" si="34"/>
        <v>58211627.875</v>
      </c>
      <c r="V154" s="17">
        <f>MEDIAN(S154:U154)</f>
        <v>108030454.50937499</v>
      </c>
      <c r="W154" s="16">
        <f t="shared" si="36"/>
        <v>27.500624600278567</v>
      </c>
      <c r="X154" s="16">
        <f t="shared" si="37"/>
        <v>26.686862834228933</v>
      </c>
      <c r="Y154" s="3">
        <f t="shared" si="38"/>
        <v>0.56889654874491014</v>
      </c>
      <c r="Z154" s="3">
        <f t="shared" si="39"/>
        <v>-0.81376176604963657</v>
      </c>
      <c r="AA154" s="3">
        <f t="shared" si="40"/>
        <v>0.81405436468268344</v>
      </c>
      <c r="AB154" s="3">
        <f t="shared" si="41"/>
        <v>8.9346590819270433E-2</v>
      </c>
      <c r="AC154" s="16" t="s">
        <v>463</v>
      </c>
      <c r="AD154" s="16" t="s">
        <v>790</v>
      </c>
      <c r="AE154" s="16" t="s">
        <v>687</v>
      </c>
      <c r="AF154" s="16" t="s">
        <v>44</v>
      </c>
      <c r="AG154" s="16" t="s">
        <v>791</v>
      </c>
      <c r="AH154" s="16">
        <v>6.7590000000000003</v>
      </c>
      <c r="AI154" s="16">
        <v>0.19700000000000001</v>
      </c>
      <c r="AJ154" s="16">
        <v>1.3320000000000001</v>
      </c>
      <c r="AK154" s="15" t="s">
        <v>62</v>
      </c>
    </row>
    <row r="155" spans="1:37" x14ac:dyDescent="0.5">
      <c r="A155" s="16" t="s">
        <v>792</v>
      </c>
      <c r="B155" s="16" t="s">
        <v>793</v>
      </c>
      <c r="C155" s="16" t="s">
        <v>794</v>
      </c>
      <c r="D155" s="16">
        <v>1976671.875</v>
      </c>
      <c r="E155" s="16"/>
      <c r="F155" s="16"/>
      <c r="G155" s="16"/>
      <c r="H155" s="16"/>
      <c r="I155" s="16">
        <v>2439184.25</v>
      </c>
      <c r="J155" s="16"/>
      <c r="K155" s="16">
        <v>2966824</v>
      </c>
      <c r="L155" s="16"/>
      <c r="M155" s="16">
        <v>407</v>
      </c>
      <c r="N155" s="16">
        <v>42.1</v>
      </c>
      <c r="O155" s="16">
        <f t="shared" si="28"/>
        <v>9073765.4100000001</v>
      </c>
      <c r="P155" s="16">
        <f t="shared" si="29"/>
        <v>-11642597.34375</v>
      </c>
      <c r="Q155" s="16">
        <f t="shared" si="30"/>
        <v>0</v>
      </c>
      <c r="R155" s="17">
        <v>80000</v>
      </c>
      <c r="S155" s="16">
        <f t="shared" si="32"/>
        <v>3649193.52</v>
      </c>
      <c r="T155" s="16">
        <f t="shared" si="33"/>
        <v>0</v>
      </c>
      <c r="U155" s="16">
        <f t="shared" si="34"/>
        <v>-1976671.875</v>
      </c>
      <c r="V155" s="17">
        <f>25000</f>
        <v>25000</v>
      </c>
      <c r="W155" s="16">
        <f t="shared" si="36"/>
        <v>16.287712379549451</v>
      </c>
      <c r="X155" s="16">
        <f t="shared" si="37"/>
        <v>14.609640474436812</v>
      </c>
      <c r="Y155" s="3">
        <f t="shared" si="38"/>
        <v>0.3125</v>
      </c>
      <c r="Z155" s="3">
        <f t="shared" si="39"/>
        <v>-1.6780719051126378</v>
      </c>
      <c r="AA155" s="3">
        <f t="shared" si="40"/>
        <v>0.81156979627717063</v>
      </c>
      <c r="AB155" s="3">
        <f t="shared" si="41"/>
        <v>9.0674124224009972E-2</v>
      </c>
      <c r="AC155" s="16" t="s">
        <v>136</v>
      </c>
      <c r="AD155" s="16" t="s">
        <v>87</v>
      </c>
      <c r="AE155" s="16" t="s">
        <v>396</v>
      </c>
      <c r="AF155" s="16" t="s">
        <v>44</v>
      </c>
      <c r="AG155" s="16" t="s">
        <v>795</v>
      </c>
      <c r="AH155" s="16">
        <v>1.5009999999999999</v>
      </c>
      <c r="AI155" s="16">
        <v>0.81</v>
      </c>
      <c r="AJ155" s="16">
        <v>1.216</v>
      </c>
      <c r="AK155" s="15" t="s">
        <v>62</v>
      </c>
    </row>
    <row r="156" spans="1:37" x14ac:dyDescent="0.5">
      <c r="A156" s="16" t="s">
        <v>796</v>
      </c>
      <c r="B156" s="16" t="s">
        <v>797</v>
      </c>
      <c r="C156" s="16" t="s">
        <v>798</v>
      </c>
      <c r="D156" s="16">
        <v>6063222.5</v>
      </c>
      <c r="E156" s="16"/>
      <c r="F156" s="16"/>
      <c r="G156" s="16"/>
      <c r="H156" s="16"/>
      <c r="I156" s="16">
        <v>11239008</v>
      </c>
      <c r="J156" s="16"/>
      <c r="K156" s="16">
        <v>9322218</v>
      </c>
      <c r="L156" s="16"/>
      <c r="M156" s="16">
        <v>432</v>
      </c>
      <c r="N156" s="16">
        <v>47.7</v>
      </c>
      <c r="O156" s="16">
        <f t="shared" si="28"/>
        <v>41809109.760000005</v>
      </c>
      <c r="P156" s="16">
        <f t="shared" si="29"/>
        <v>-35712380.524999999</v>
      </c>
      <c r="Q156" s="16">
        <f t="shared" si="30"/>
        <v>0</v>
      </c>
      <c r="R156" s="17">
        <v>80000</v>
      </c>
      <c r="S156" s="16">
        <f t="shared" si="32"/>
        <v>11466328.140000001</v>
      </c>
      <c r="T156" s="16">
        <f t="shared" si="33"/>
        <v>0</v>
      </c>
      <c r="U156" s="16">
        <f t="shared" si="34"/>
        <v>-6063222.5</v>
      </c>
      <c r="V156" s="17">
        <f>25000</f>
        <v>25000</v>
      </c>
      <c r="W156" s="16">
        <f t="shared" si="36"/>
        <v>16.287712379549451</v>
      </c>
      <c r="X156" s="16">
        <f t="shared" si="37"/>
        <v>14.609640474436812</v>
      </c>
      <c r="Y156" s="3">
        <f t="shared" si="38"/>
        <v>0.3125</v>
      </c>
      <c r="Z156" s="3">
        <f t="shared" si="39"/>
        <v>-1.6780719051126378</v>
      </c>
      <c r="AA156" s="3">
        <f t="shared" si="40"/>
        <v>0.99152506729095213</v>
      </c>
      <c r="AB156" s="3">
        <f t="shared" si="41"/>
        <v>3.6963016820565071E-3</v>
      </c>
      <c r="AC156" s="16" t="s">
        <v>49</v>
      </c>
      <c r="AD156" s="16" t="s">
        <v>118</v>
      </c>
      <c r="AE156" s="16" t="s">
        <v>51</v>
      </c>
      <c r="AF156" s="16" t="s">
        <v>44</v>
      </c>
      <c r="AG156" s="16" t="s">
        <v>799</v>
      </c>
      <c r="AH156" s="16">
        <v>1.538</v>
      </c>
      <c r="AI156" s="16">
        <v>0.53900000000000003</v>
      </c>
      <c r="AJ156" s="16">
        <v>0.82899999999999996</v>
      </c>
      <c r="AK156" s="15" t="s">
        <v>62</v>
      </c>
    </row>
    <row r="157" spans="1:37" x14ac:dyDescent="0.5">
      <c r="A157" s="16" t="s">
        <v>800</v>
      </c>
      <c r="B157" s="16" t="s">
        <v>801</v>
      </c>
      <c r="C157" s="16" t="s">
        <v>802</v>
      </c>
      <c r="D157" s="16">
        <v>3609676.375</v>
      </c>
      <c r="E157" s="16">
        <v>916028.1875</v>
      </c>
      <c r="F157" s="16">
        <v>1060872.625</v>
      </c>
      <c r="G157" s="16">
        <v>3974718.25</v>
      </c>
      <c r="H157" s="16">
        <v>2693170.75</v>
      </c>
      <c r="I157" s="16">
        <v>9114400.5</v>
      </c>
      <c r="J157" s="16">
        <v>5437164.25</v>
      </c>
      <c r="K157" s="16">
        <v>6942884.75</v>
      </c>
      <c r="L157" s="16">
        <v>3080683.75</v>
      </c>
      <c r="M157" s="16">
        <v>315</v>
      </c>
      <c r="N157" s="16">
        <v>36.1</v>
      </c>
      <c r="O157" s="16">
        <f t="shared" si="28"/>
        <v>29959123.695</v>
      </c>
      <c r="P157" s="16">
        <f t="shared" si="29"/>
        <v>2150096.6437499998</v>
      </c>
      <c r="Q157" s="16">
        <f t="shared" si="30"/>
        <v>1632298.125</v>
      </c>
      <c r="R157" s="17">
        <f>MEDIAN(O157:Q157)</f>
        <v>2150096.6437499998</v>
      </c>
      <c r="S157" s="16">
        <f t="shared" si="32"/>
        <v>7413033.5718749994</v>
      </c>
      <c r="T157" s="16">
        <f t="shared" si="33"/>
        <v>25045657.949999999</v>
      </c>
      <c r="U157" s="16">
        <f t="shared" si="34"/>
        <v>1827487.875</v>
      </c>
      <c r="V157" s="17">
        <f>MEDIAN(S157:U157)</f>
        <v>7413033.5718749994</v>
      </c>
      <c r="W157" s="16">
        <f t="shared" si="36"/>
        <v>21.035970077662295</v>
      </c>
      <c r="X157" s="16">
        <f t="shared" si="37"/>
        <v>22.821632614351298</v>
      </c>
      <c r="Y157" s="3">
        <f t="shared" si="38"/>
        <v>3.4477676124110737</v>
      </c>
      <c r="Z157" s="3">
        <f t="shared" si="39"/>
        <v>1.7856625366890018</v>
      </c>
      <c r="AA157" s="3">
        <f t="shared" si="40"/>
        <v>0.99021399044991343</v>
      </c>
      <c r="AB157" s="3">
        <f t="shared" si="41"/>
        <v>4.2709419388170036E-3</v>
      </c>
      <c r="AC157" s="16" t="s">
        <v>803</v>
      </c>
      <c r="AD157" s="16" t="s">
        <v>59</v>
      </c>
      <c r="AE157" s="16" t="s">
        <v>804</v>
      </c>
      <c r="AF157" s="16" t="s">
        <v>44</v>
      </c>
      <c r="AG157" s="16" t="s">
        <v>805</v>
      </c>
      <c r="AH157" s="16">
        <v>5.125</v>
      </c>
      <c r="AI157" s="16">
        <v>0.26700000000000002</v>
      </c>
      <c r="AJ157" s="16">
        <v>1.3680000000000001</v>
      </c>
      <c r="AK157" s="15" t="s">
        <v>62</v>
      </c>
    </row>
    <row r="158" spans="1:37" x14ac:dyDescent="0.5">
      <c r="A158" s="16" t="s">
        <v>806</v>
      </c>
      <c r="B158" s="16" t="s">
        <v>807</v>
      </c>
      <c r="C158" s="16" t="s">
        <v>808</v>
      </c>
      <c r="D158" s="16"/>
      <c r="E158" s="16">
        <v>5501800.5</v>
      </c>
      <c r="F158" s="16">
        <v>18813735</v>
      </c>
      <c r="G158" s="16">
        <v>221136.96875</v>
      </c>
      <c r="H158" s="16">
        <v>480257.15625</v>
      </c>
      <c r="I158" s="16"/>
      <c r="J158" s="16"/>
      <c r="K158" s="16">
        <v>459579.6875</v>
      </c>
      <c r="L158" s="16"/>
      <c r="M158" s="16">
        <v>150</v>
      </c>
      <c r="N158" s="16">
        <v>17.100000000000001</v>
      </c>
      <c r="O158" s="16">
        <f t="shared" si="28"/>
        <v>-69987094.200000003</v>
      </c>
      <c r="P158" s="16">
        <f t="shared" si="29"/>
        <v>1302496.7459374999</v>
      </c>
      <c r="Q158" s="16">
        <f t="shared" si="30"/>
        <v>-18333477.84375</v>
      </c>
      <c r="R158" s="17">
        <v>80000</v>
      </c>
      <c r="S158" s="16">
        <f t="shared" si="32"/>
        <v>-6201931.5993750002</v>
      </c>
      <c r="T158" s="16">
        <f t="shared" si="33"/>
        <v>-233290314</v>
      </c>
      <c r="U158" s="16">
        <f t="shared" si="34"/>
        <v>0</v>
      </c>
      <c r="V158" s="17">
        <f>25000</f>
        <v>25000</v>
      </c>
      <c r="W158" s="16">
        <f t="shared" si="36"/>
        <v>16.287712379549451</v>
      </c>
      <c r="X158" s="16">
        <f t="shared" si="37"/>
        <v>14.609640474436812</v>
      </c>
      <c r="Y158" s="3">
        <f t="shared" si="38"/>
        <v>0.3125</v>
      </c>
      <c r="Z158" s="3">
        <f t="shared" si="39"/>
        <v>-1.6780719051126378</v>
      </c>
      <c r="AA158" s="3">
        <f t="shared" si="40"/>
        <v>0.63892126459636511</v>
      </c>
      <c r="AB158" s="3">
        <f t="shared" si="41"/>
        <v>0.19455265742557148</v>
      </c>
      <c r="AC158" s="16" t="s">
        <v>447</v>
      </c>
      <c r="AD158" s="16" t="s">
        <v>809</v>
      </c>
      <c r="AE158" s="16" t="s">
        <v>80</v>
      </c>
      <c r="AF158" s="16" t="s">
        <v>44</v>
      </c>
      <c r="AG158" s="16" t="s">
        <v>44</v>
      </c>
      <c r="AH158" s="16">
        <v>4.4999999999999998E-2</v>
      </c>
      <c r="AI158" s="16">
        <v>31.219000000000001</v>
      </c>
      <c r="AJ158" s="16">
        <v>1.41</v>
      </c>
      <c r="AK158" s="15" t="s">
        <v>810</v>
      </c>
    </row>
    <row r="159" spans="1:37" x14ac:dyDescent="0.5">
      <c r="A159" s="16" t="s">
        <v>811</v>
      </c>
      <c r="B159" s="16" t="s">
        <v>812</v>
      </c>
      <c r="C159" s="16" t="s">
        <v>813</v>
      </c>
      <c r="D159" s="16">
        <v>2489574.25</v>
      </c>
      <c r="E159" s="16">
        <v>1259834.375</v>
      </c>
      <c r="F159" s="16">
        <v>1656524</v>
      </c>
      <c r="G159" s="16">
        <v>4111861</v>
      </c>
      <c r="H159" s="16">
        <v>5685686.5</v>
      </c>
      <c r="I159" s="16">
        <v>9214634</v>
      </c>
      <c r="J159" s="16">
        <v>8378854.5</v>
      </c>
      <c r="K159" s="16">
        <v>4976808</v>
      </c>
      <c r="L159" s="16">
        <v>3397647</v>
      </c>
      <c r="M159" s="16">
        <v>325</v>
      </c>
      <c r="N159" s="16">
        <v>36.5</v>
      </c>
      <c r="O159" s="16">
        <f t="shared" si="28"/>
        <v>28116169.200000003</v>
      </c>
      <c r="P159" s="16">
        <f t="shared" si="29"/>
        <v>9555268.9574999996</v>
      </c>
      <c r="Q159" s="16">
        <f t="shared" si="30"/>
        <v>4029162.5</v>
      </c>
      <c r="R159" s="17">
        <f>MEDIAN(O159:Q159)</f>
        <v>9555268.9574999996</v>
      </c>
      <c r="S159" s="16">
        <f t="shared" si="32"/>
        <v>4571877.5587499999</v>
      </c>
      <c r="T159" s="16">
        <f t="shared" si="33"/>
        <v>21589925.199999999</v>
      </c>
      <c r="U159" s="16">
        <f t="shared" si="34"/>
        <v>5889280.25</v>
      </c>
      <c r="V159" s="17">
        <f>MEDIAN(S159:U159)</f>
        <v>5889280.25</v>
      </c>
      <c r="W159" s="16">
        <f t="shared" si="36"/>
        <v>23.187865051442703</v>
      </c>
      <c r="X159" s="16">
        <f t="shared" si="37"/>
        <v>22.489659897233025</v>
      </c>
      <c r="Y159" s="3">
        <f t="shared" si="38"/>
        <v>0.61633851189269362</v>
      </c>
      <c r="Z159" s="3">
        <f t="shared" si="39"/>
        <v>-0.69820515420967788</v>
      </c>
      <c r="AA159" s="3">
        <f t="shared" si="40"/>
        <v>0.78982422093047089</v>
      </c>
      <c r="AB159" s="3">
        <f t="shared" si="41"/>
        <v>0.10246955222120273</v>
      </c>
      <c r="AC159" s="16" t="s">
        <v>169</v>
      </c>
      <c r="AD159" s="16" t="s">
        <v>113</v>
      </c>
      <c r="AE159" s="16" t="s">
        <v>43</v>
      </c>
      <c r="AF159" s="16" t="s">
        <v>44</v>
      </c>
      <c r="AG159" s="16" t="s">
        <v>814</v>
      </c>
      <c r="AH159" s="16">
        <v>3.004</v>
      </c>
      <c r="AI159" s="16">
        <v>0.29099999999999998</v>
      </c>
      <c r="AJ159" s="16">
        <v>0.875</v>
      </c>
      <c r="AK159" s="15" t="s">
        <v>62</v>
      </c>
    </row>
    <row r="160" spans="1:37" x14ac:dyDescent="0.5">
      <c r="A160" s="16" t="s">
        <v>815</v>
      </c>
      <c r="B160" s="16" t="s">
        <v>816</v>
      </c>
      <c r="C160" s="16" t="s">
        <v>817</v>
      </c>
      <c r="D160" s="16"/>
      <c r="E160" s="16">
        <v>2316972.75</v>
      </c>
      <c r="F160" s="16"/>
      <c r="G160" s="16"/>
      <c r="H160" s="16">
        <v>6768609.5</v>
      </c>
      <c r="I160" s="16"/>
      <c r="J160" s="16"/>
      <c r="K160" s="16"/>
      <c r="L160" s="16"/>
      <c r="M160" s="16">
        <v>411</v>
      </c>
      <c r="N160" s="16">
        <v>46.4</v>
      </c>
      <c r="O160" s="16">
        <f t="shared" si="28"/>
        <v>0</v>
      </c>
      <c r="P160" s="16">
        <f t="shared" si="29"/>
        <v>0</v>
      </c>
      <c r="Q160" s="16">
        <f t="shared" si="30"/>
        <v>6768609.5</v>
      </c>
      <c r="R160" s="17">
        <v>80000</v>
      </c>
      <c r="S160" s="16">
        <f t="shared" si="32"/>
        <v>-2849876.4824999999</v>
      </c>
      <c r="T160" s="16">
        <f t="shared" si="33"/>
        <v>0</v>
      </c>
      <c r="U160" s="16">
        <f t="shared" si="34"/>
        <v>0</v>
      </c>
      <c r="V160" s="17">
        <f>25000</f>
        <v>25000</v>
      </c>
      <c r="W160" s="16">
        <f t="shared" si="36"/>
        <v>16.287712379549451</v>
      </c>
      <c r="X160" s="16">
        <f t="shared" si="37"/>
        <v>14.609640474436812</v>
      </c>
      <c r="Y160" s="3">
        <f t="shared" si="38"/>
        <v>0.3125</v>
      </c>
      <c r="Z160" s="3">
        <f t="shared" si="39"/>
        <v>-1.6780719051126378</v>
      </c>
      <c r="AA160" s="3">
        <f t="shared" si="40"/>
        <v>0.24385124276914782</v>
      </c>
      <c r="AB160" s="3">
        <f t="shared" si="41"/>
        <v>0.61287502671827154</v>
      </c>
      <c r="AC160" s="16" t="s">
        <v>447</v>
      </c>
      <c r="AD160" s="16" t="s">
        <v>818</v>
      </c>
      <c r="AE160" s="16" t="s">
        <v>51</v>
      </c>
      <c r="AF160" s="16" t="s">
        <v>52</v>
      </c>
      <c r="AG160" s="16" t="s">
        <v>44</v>
      </c>
      <c r="AH160" s="16">
        <v>0.01</v>
      </c>
      <c r="AI160" s="16">
        <v>0.34200000000000003</v>
      </c>
      <c r="AJ160" s="16">
        <v>0.01</v>
      </c>
      <c r="AK160" s="15" t="s">
        <v>819</v>
      </c>
    </row>
    <row r="161" spans="1:37" x14ac:dyDescent="0.5">
      <c r="A161" s="16" t="s">
        <v>820</v>
      </c>
      <c r="B161" s="16" t="s">
        <v>821</v>
      </c>
      <c r="C161" s="16" t="s">
        <v>822</v>
      </c>
      <c r="D161" s="16">
        <v>226970207</v>
      </c>
      <c r="E161" s="16">
        <v>285145959.78125</v>
      </c>
      <c r="F161" s="16">
        <v>409884636.5</v>
      </c>
      <c r="G161" s="16">
        <v>189584713.5</v>
      </c>
      <c r="H161" s="16">
        <v>207678998.25</v>
      </c>
      <c r="I161" s="16">
        <v>394579355</v>
      </c>
      <c r="J161" s="16">
        <v>184041188.0625</v>
      </c>
      <c r="K161" s="16">
        <v>233651698.25</v>
      </c>
      <c r="L161" s="16">
        <v>78710517.0625</v>
      </c>
      <c r="M161" s="16">
        <v>286</v>
      </c>
      <c r="N161" s="16">
        <v>32.9</v>
      </c>
      <c r="O161" s="16">
        <f t="shared" si="28"/>
        <v>-56935647.18</v>
      </c>
      <c r="P161" s="16">
        <f t="shared" si="29"/>
        <v>-220200556.71499997</v>
      </c>
      <c r="Q161" s="16">
        <f t="shared" si="30"/>
        <v>-202205638.25</v>
      </c>
      <c r="R161" s="17">
        <v>80000</v>
      </c>
      <c r="S161" s="16">
        <f t="shared" si="32"/>
        <v>-63337941.683437496</v>
      </c>
      <c r="T161" s="16">
        <f t="shared" si="33"/>
        <v>-4106559081.0250001</v>
      </c>
      <c r="U161" s="16">
        <f t="shared" si="34"/>
        <v>-42929018.9375</v>
      </c>
      <c r="V161" s="17">
        <f>25000</f>
        <v>25000</v>
      </c>
      <c r="W161" s="16">
        <f t="shared" si="36"/>
        <v>16.287712379549451</v>
      </c>
      <c r="X161" s="16">
        <f t="shared" si="37"/>
        <v>14.609640474436812</v>
      </c>
      <c r="Y161" s="3">
        <f t="shared" si="38"/>
        <v>0.3125</v>
      </c>
      <c r="Z161" s="3">
        <f t="shared" si="39"/>
        <v>-1.6780719051126378</v>
      </c>
      <c r="AA161" s="3">
        <f t="shared" si="40"/>
        <v>0.44582642352858981</v>
      </c>
      <c r="AB161" s="3">
        <f t="shared" si="41"/>
        <v>0.35083419504694119</v>
      </c>
      <c r="AC161" s="16" t="s">
        <v>447</v>
      </c>
      <c r="AD161" s="16" t="s">
        <v>426</v>
      </c>
      <c r="AE161" s="16" t="s">
        <v>107</v>
      </c>
      <c r="AF161" s="16" t="s">
        <v>44</v>
      </c>
      <c r="AG161" s="16" t="s">
        <v>823</v>
      </c>
      <c r="AH161" s="16">
        <v>0.64500000000000002</v>
      </c>
      <c r="AI161" s="16">
        <v>1.373</v>
      </c>
      <c r="AJ161" s="16">
        <v>0.88600000000000001</v>
      </c>
      <c r="AK161" s="15" t="s">
        <v>485</v>
      </c>
    </row>
    <row r="162" spans="1:37" x14ac:dyDescent="0.5">
      <c r="A162" s="16" t="s">
        <v>824</v>
      </c>
      <c r="B162" s="16" t="s">
        <v>825</v>
      </c>
      <c r="C162" s="16" t="s">
        <v>826</v>
      </c>
      <c r="D162" s="16">
        <v>473148960.3125</v>
      </c>
      <c r="E162" s="16">
        <v>535714121</v>
      </c>
      <c r="F162" s="16">
        <v>838056706.25</v>
      </c>
      <c r="G162" s="16">
        <v>379064432</v>
      </c>
      <c r="H162" s="16">
        <v>362360734</v>
      </c>
      <c r="I162" s="16">
        <v>705839893.375</v>
      </c>
      <c r="J162" s="16">
        <v>309554347.03125</v>
      </c>
      <c r="K162" s="16">
        <v>350830493.5625</v>
      </c>
      <c r="L162" s="16">
        <v>138218367.96875</v>
      </c>
      <c r="M162" s="16">
        <v>277</v>
      </c>
      <c r="N162" s="16">
        <v>31.3</v>
      </c>
      <c r="O162" s="16">
        <f t="shared" si="28"/>
        <v>-491846543.89500004</v>
      </c>
      <c r="P162" s="16">
        <f t="shared" si="29"/>
        <v>-554157871.760625</v>
      </c>
      <c r="Q162" s="16">
        <f t="shared" si="30"/>
        <v>-475695972.25</v>
      </c>
      <c r="R162" s="17">
        <v>80000</v>
      </c>
      <c r="S162" s="16">
        <f t="shared" si="32"/>
        <v>-227406861.74812499</v>
      </c>
      <c r="T162" s="16">
        <f t="shared" si="33"/>
        <v>-8677995394.6875</v>
      </c>
      <c r="U162" s="16">
        <f t="shared" si="34"/>
        <v>-163594613.28125</v>
      </c>
      <c r="V162" s="17">
        <f>25000</f>
        <v>25000</v>
      </c>
      <c r="W162" s="16">
        <f t="shared" si="36"/>
        <v>16.287712379549451</v>
      </c>
      <c r="X162" s="16">
        <f t="shared" si="37"/>
        <v>14.609640474436812</v>
      </c>
      <c r="Y162" s="3">
        <f t="shared" si="38"/>
        <v>0.3125</v>
      </c>
      <c r="Z162" s="3">
        <f t="shared" si="39"/>
        <v>-1.6780719051126378</v>
      </c>
      <c r="AA162" s="3">
        <f t="shared" si="40"/>
        <v>0.46430243583800723</v>
      </c>
      <c r="AB162" s="3">
        <f t="shared" si="41"/>
        <v>0.33319903791851163</v>
      </c>
      <c r="AC162" s="16" t="s">
        <v>105</v>
      </c>
      <c r="AD162" s="16" t="s">
        <v>827</v>
      </c>
      <c r="AE162" s="16" t="s">
        <v>107</v>
      </c>
      <c r="AF162" s="16" t="s">
        <v>44</v>
      </c>
      <c r="AG162" s="16" t="s">
        <v>828</v>
      </c>
      <c r="AH162" s="16">
        <v>0.57799999999999996</v>
      </c>
      <c r="AI162" s="16">
        <v>1.413</v>
      </c>
      <c r="AJ162" s="16">
        <v>0.81699999999999995</v>
      </c>
      <c r="AK162" s="15" t="s">
        <v>485</v>
      </c>
    </row>
    <row r="163" spans="1:37" x14ac:dyDescent="0.5">
      <c r="A163" s="16" t="s">
        <v>829</v>
      </c>
      <c r="B163" s="16" t="s">
        <v>830</v>
      </c>
      <c r="C163" s="16" t="s">
        <v>831</v>
      </c>
      <c r="D163" s="16">
        <v>15422852.5</v>
      </c>
      <c r="E163" s="16">
        <v>9317275</v>
      </c>
      <c r="F163" s="16">
        <v>34926181.25</v>
      </c>
      <c r="G163" s="16">
        <v>13465142</v>
      </c>
      <c r="H163" s="16">
        <v>29298972</v>
      </c>
      <c r="I163" s="16">
        <v>53505598</v>
      </c>
      <c r="J163" s="16"/>
      <c r="K163" s="16">
        <v>67365568</v>
      </c>
      <c r="L163" s="16">
        <v>2441018.25</v>
      </c>
      <c r="M163" s="16">
        <v>242</v>
      </c>
      <c r="N163" s="16">
        <v>27.7</v>
      </c>
      <c r="O163" s="16">
        <f t="shared" si="28"/>
        <v>69115430.310000002</v>
      </c>
      <c r="P163" s="16">
        <f t="shared" si="29"/>
        <v>-11530914.844999999</v>
      </c>
      <c r="Q163" s="16">
        <f t="shared" si="30"/>
        <v>-5627209.25</v>
      </c>
      <c r="R163" s="17">
        <v>80000</v>
      </c>
      <c r="S163" s="16">
        <f t="shared" si="32"/>
        <v>71399400.390000001</v>
      </c>
      <c r="T163" s="16">
        <f t="shared" si="33"/>
        <v>-402816021.19999999</v>
      </c>
      <c r="U163" s="16">
        <f t="shared" si="34"/>
        <v>-15422852.5</v>
      </c>
      <c r="V163" s="17">
        <f>25000</f>
        <v>25000</v>
      </c>
      <c r="W163" s="16">
        <f t="shared" si="36"/>
        <v>16.287712379549451</v>
      </c>
      <c r="X163" s="16">
        <f t="shared" si="37"/>
        <v>14.609640474436812</v>
      </c>
      <c r="Y163" s="3">
        <f t="shared" si="38"/>
        <v>0.3125</v>
      </c>
      <c r="Z163" s="3">
        <f t="shared" si="39"/>
        <v>-1.6780719051126378</v>
      </c>
      <c r="AA163" s="3">
        <f t="shared" si="40"/>
        <v>0.41176040471747721</v>
      </c>
      <c r="AB163" s="3">
        <f t="shared" si="41"/>
        <v>0.38535541789155525</v>
      </c>
      <c r="AC163" s="16" t="s">
        <v>155</v>
      </c>
      <c r="AD163" s="16" t="s">
        <v>832</v>
      </c>
      <c r="AE163" s="16" t="s">
        <v>51</v>
      </c>
      <c r="AF163" s="16" t="s">
        <v>52</v>
      </c>
      <c r="AG163" s="16" t="s">
        <v>833</v>
      </c>
      <c r="AH163" s="16">
        <v>0.83099999999999996</v>
      </c>
      <c r="AI163" s="16">
        <v>0.52600000000000002</v>
      </c>
      <c r="AJ163" s="16">
        <v>0.438</v>
      </c>
      <c r="AK163" s="15" t="s">
        <v>62</v>
      </c>
    </row>
    <row r="164" spans="1:37" x14ac:dyDescent="0.5">
      <c r="A164" s="16" t="s">
        <v>834</v>
      </c>
      <c r="B164" s="16" t="s">
        <v>835</v>
      </c>
      <c r="C164" s="16" t="s">
        <v>836</v>
      </c>
      <c r="D164" s="16">
        <v>27724373</v>
      </c>
      <c r="E164" s="16"/>
      <c r="F164" s="16"/>
      <c r="G164" s="16"/>
      <c r="H164" s="16"/>
      <c r="I164" s="16">
        <v>55320341</v>
      </c>
      <c r="J164" s="16"/>
      <c r="K164" s="16">
        <v>21309345.625</v>
      </c>
      <c r="L164" s="16"/>
      <c r="M164" s="16">
        <v>417</v>
      </c>
      <c r="N164" s="16">
        <v>47</v>
      </c>
      <c r="O164" s="16">
        <f t="shared" si="28"/>
        <v>205791668.52000001</v>
      </c>
      <c r="P164" s="16">
        <f t="shared" si="29"/>
        <v>-163296556.97</v>
      </c>
      <c r="Q164" s="16">
        <f t="shared" si="30"/>
        <v>0</v>
      </c>
      <c r="R164" s="17">
        <v>80000</v>
      </c>
      <c r="S164" s="16">
        <f t="shared" si="32"/>
        <v>26210495.118749999</v>
      </c>
      <c r="T164" s="16">
        <f t="shared" si="33"/>
        <v>0</v>
      </c>
      <c r="U164" s="16">
        <f t="shared" si="34"/>
        <v>-27724373</v>
      </c>
      <c r="V164" s="17">
        <f>25000</f>
        <v>25000</v>
      </c>
      <c r="W164" s="16">
        <f t="shared" si="36"/>
        <v>16.287712379549451</v>
      </c>
      <c r="X164" s="16">
        <f t="shared" si="37"/>
        <v>14.609640474436812</v>
      </c>
      <c r="Y164" s="3">
        <f t="shared" si="38"/>
        <v>0.3125</v>
      </c>
      <c r="Z164" s="3">
        <f t="shared" si="39"/>
        <v>-1.6780719051126378</v>
      </c>
      <c r="AA164" s="3">
        <f t="shared" si="40"/>
        <v>0.89599540667599309</v>
      </c>
      <c r="AB164" s="3">
        <f t="shared" si="41"/>
        <v>4.7694216744552376E-2</v>
      </c>
      <c r="AC164" s="16" t="s">
        <v>49</v>
      </c>
      <c r="AD164" s="16" t="s">
        <v>355</v>
      </c>
      <c r="AE164" s="16" t="s">
        <v>240</v>
      </c>
      <c r="AF164" s="16" t="s">
        <v>52</v>
      </c>
      <c r="AG164" s="16" t="s">
        <v>837</v>
      </c>
      <c r="AH164" s="16">
        <v>0.76900000000000002</v>
      </c>
      <c r="AI164" s="16">
        <v>0.501</v>
      </c>
      <c r="AJ164" s="16">
        <v>0.38500000000000001</v>
      </c>
      <c r="AK164" s="15" t="s">
        <v>54</v>
      </c>
    </row>
    <row r="165" spans="1:37" x14ac:dyDescent="0.5">
      <c r="A165" s="16" t="s">
        <v>838</v>
      </c>
      <c r="B165" s="16" t="s">
        <v>839</v>
      </c>
      <c r="C165" s="16" t="s">
        <v>840</v>
      </c>
      <c r="D165" s="16">
        <v>171053106.28125</v>
      </c>
      <c r="E165" s="16">
        <v>9261153</v>
      </c>
      <c r="F165" s="16">
        <v>4715858.46875</v>
      </c>
      <c r="G165" s="16">
        <v>48536483.0625</v>
      </c>
      <c r="H165" s="16">
        <v>8214040.5</v>
      </c>
      <c r="I165" s="16">
        <v>422996755.125</v>
      </c>
      <c r="J165" s="16">
        <v>17027750.3125</v>
      </c>
      <c r="K165" s="16">
        <v>116047442</v>
      </c>
      <c r="L165" s="16">
        <v>30840873.75</v>
      </c>
      <c r="M165" s="16">
        <v>154</v>
      </c>
      <c r="N165" s="16">
        <v>16.8</v>
      </c>
      <c r="O165" s="16">
        <f t="shared" si="28"/>
        <v>1556004935.56125</v>
      </c>
      <c r="P165" s="16">
        <f t="shared" si="29"/>
        <v>-721622910.75843751</v>
      </c>
      <c r="Q165" s="16">
        <f t="shared" si="30"/>
        <v>3498182.03125</v>
      </c>
      <c r="R165" s="17">
        <f>MEDIAN(O165:Q165)</f>
        <v>3498182.03125</v>
      </c>
      <c r="S165" s="16">
        <f t="shared" si="32"/>
        <v>131347135.47</v>
      </c>
      <c r="T165" s="16">
        <f t="shared" si="33"/>
        <v>323950189.48750001</v>
      </c>
      <c r="U165" s="16">
        <f t="shared" si="34"/>
        <v>-154025355.96875</v>
      </c>
      <c r="V165" s="17">
        <f>MEDIAN(S165:U165)</f>
        <v>131347135.47</v>
      </c>
      <c r="W165" s="16">
        <f t="shared" si="36"/>
        <v>21.738173932554243</v>
      </c>
      <c r="X165" s="16">
        <f t="shared" si="37"/>
        <v>26.968809496393519</v>
      </c>
      <c r="Y165" s="3">
        <f t="shared" si="38"/>
        <v>37.547255773612768</v>
      </c>
      <c r="Z165" s="3">
        <f t="shared" si="39"/>
        <v>5.2306355638392752</v>
      </c>
      <c r="AA165" s="3">
        <f t="shared" si="40"/>
        <v>0.82537719336397375</v>
      </c>
      <c r="AB165" s="3">
        <f t="shared" si="41"/>
        <v>8.3347535619760174E-2</v>
      </c>
      <c r="AC165" s="16" t="s">
        <v>841</v>
      </c>
      <c r="AD165" s="16" t="s">
        <v>842</v>
      </c>
      <c r="AE165" s="16" t="s">
        <v>687</v>
      </c>
      <c r="AF165" s="16" t="s">
        <v>44</v>
      </c>
      <c r="AG165" s="16" t="s">
        <v>843</v>
      </c>
      <c r="AH165" s="16">
        <v>3.33</v>
      </c>
      <c r="AI165" s="16">
        <v>0.191</v>
      </c>
      <c r="AJ165" s="16">
        <v>0.63500000000000001</v>
      </c>
      <c r="AK165" s="15" t="s">
        <v>281</v>
      </c>
    </row>
    <row r="166" spans="1:37" x14ac:dyDescent="0.5">
      <c r="A166" s="16" t="s">
        <v>844</v>
      </c>
      <c r="B166" s="16" t="s">
        <v>845</v>
      </c>
      <c r="C166" s="16" t="s">
        <v>846</v>
      </c>
      <c r="D166" s="16">
        <v>144761209.53125</v>
      </c>
      <c r="E166" s="16">
        <v>9261153</v>
      </c>
      <c r="F166" s="16">
        <v>4256215</v>
      </c>
      <c r="G166" s="16">
        <v>42031901.9375</v>
      </c>
      <c r="H166" s="16">
        <v>8214040.5</v>
      </c>
      <c r="I166" s="16">
        <v>268357495.125</v>
      </c>
      <c r="J166" s="16">
        <v>10862523.0625</v>
      </c>
      <c r="K166" s="16">
        <v>109144651.5</v>
      </c>
      <c r="L166" s="16">
        <v>24025963</v>
      </c>
      <c r="M166" s="16">
        <v>153</v>
      </c>
      <c r="N166" s="16">
        <v>16.8</v>
      </c>
      <c r="O166" s="16">
        <f t="shared" si="28"/>
        <v>982456762.06500006</v>
      </c>
      <c r="P166" s="16">
        <f t="shared" si="29"/>
        <v>-605075621.72718751</v>
      </c>
      <c r="Q166" s="16">
        <f t="shared" si="30"/>
        <v>3957825.5</v>
      </c>
      <c r="R166" s="17">
        <f>MEDIAN(O166:Q166)</f>
        <v>3957825.5</v>
      </c>
      <c r="S166" s="16">
        <f t="shared" si="32"/>
        <v>122856703.155</v>
      </c>
      <c r="T166" s="16">
        <f t="shared" si="33"/>
        <v>245144875.20000002</v>
      </c>
      <c r="U166" s="16">
        <f t="shared" si="34"/>
        <v>-133898686.46875</v>
      </c>
      <c r="V166" s="17">
        <f>MEDIAN(S166:U166)</f>
        <v>122856703.155</v>
      </c>
      <c r="W166" s="16">
        <f t="shared" si="36"/>
        <v>21.916276574879287</v>
      </c>
      <c r="X166" s="16">
        <f t="shared" si="37"/>
        <v>26.872401333483179</v>
      </c>
      <c r="Y166" s="3">
        <f t="shared" si="38"/>
        <v>31.04146535894521</v>
      </c>
      <c r="Z166" s="3">
        <f t="shared" si="39"/>
        <v>4.9561247586038908</v>
      </c>
      <c r="AA166" s="3">
        <f t="shared" si="40"/>
        <v>0.93014353031375174</v>
      </c>
      <c r="AB166" s="3">
        <f t="shared" si="41"/>
        <v>3.1450030356180041E-2</v>
      </c>
      <c r="AC166" s="16" t="s">
        <v>847</v>
      </c>
      <c r="AD166" s="16" t="s">
        <v>842</v>
      </c>
      <c r="AE166" s="16" t="s">
        <v>804</v>
      </c>
      <c r="AF166" s="16" t="s">
        <v>44</v>
      </c>
      <c r="AG166" s="16" t="s">
        <v>843</v>
      </c>
      <c r="AH166" s="16">
        <v>2.5939999999999999</v>
      </c>
      <c r="AI166" s="16">
        <v>0.22</v>
      </c>
      <c r="AJ166" s="16">
        <v>0.57199999999999995</v>
      </c>
      <c r="AK166" s="15" t="s">
        <v>62</v>
      </c>
    </row>
    <row r="167" spans="1:37" x14ac:dyDescent="0.5">
      <c r="A167" s="16" t="s">
        <v>848</v>
      </c>
      <c r="B167" s="16" t="s">
        <v>849</v>
      </c>
      <c r="C167" s="16" t="s">
        <v>850</v>
      </c>
      <c r="D167" s="16">
        <v>32103820</v>
      </c>
      <c r="E167" s="16">
        <v>1871530</v>
      </c>
      <c r="F167" s="16">
        <v>9573966.25</v>
      </c>
      <c r="G167" s="16">
        <v>5982253.625</v>
      </c>
      <c r="H167" s="16">
        <v>4726915.5</v>
      </c>
      <c r="I167" s="16">
        <v>24159939</v>
      </c>
      <c r="J167" s="16">
        <v>20067211</v>
      </c>
      <c r="K167" s="16">
        <v>18649462.5</v>
      </c>
      <c r="L167" s="16">
        <v>5198577.125</v>
      </c>
      <c r="M167" s="16">
        <v>177</v>
      </c>
      <c r="N167" s="16">
        <v>19.5</v>
      </c>
      <c r="O167" s="16">
        <f t="shared" si="28"/>
        <v>54259818.630000003</v>
      </c>
      <c r="P167" s="16">
        <f t="shared" si="29"/>
        <v>-153856025.94874999</v>
      </c>
      <c r="Q167" s="16">
        <f t="shared" si="30"/>
        <v>-4847050.75</v>
      </c>
      <c r="R167" s="17">
        <v>80000</v>
      </c>
      <c r="S167" s="16">
        <f t="shared" si="32"/>
        <v>20636856.975000001</v>
      </c>
      <c r="T167" s="16">
        <f t="shared" si="33"/>
        <v>-54254825.149999999</v>
      </c>
      <c r="U167" s="16">
        <f t="shared" si="34"/>
        <v>-12036609</v>
      </c>
      <c r="V167" s="17">
        <f>25000</f>
        <v>25000</v>
      </c>
      <c r="W167" s="16">
        <f t="shared" si="36"/>
        <v>16.287712379549451</v>
      </c>
      <c r="X167" s="16">
        <f t="shared" si="37"/>
        <v>14.609640474436812</v>
      </c>
      <c r="Y167" s="3">
        <f t="shared" si="38"/>
        <v>0.3125</v>
      </c>
      <c r="Z167" s="3">
        <f t="shared" si="39"/>
        <v>-1.6780719051126378</v>
      </c>
      <c r="AA167" s="3">
        <f t="shared" si="40"/>
        <v>0.67787762820699671</v>
      </c>
      <c r="AB167" s="3">
        <f t="shared" si="41"/>
        <v>0.16884869874519107</v>
      </c>
      <c r="AC167" s="16" t="s">
        <v>851</v>
      </c>
      <c r="AD167" s="16" t="s">
        <v>852</v>
      </c>
      <c r="AE167" s="16" t="s">
        <v>60</v>
      </c>
      <c r="AF167" s="16" t="s">
        <v>44</v>
      </c>
      <c r="AG167" s="16" t="s">
        <v>853</v>
      </c>
      <c r="AH167" s="16">
        <v>1.948</v>
      </c>
      <c r="AI167" s="16">
        <v>1.6</v>
      </c>
      <c r="AJ167" s="16">
        <v>3.117</v>
      </c>
      <c r="AK167" s="15" t="s">
        <v>62</v>
      </c>
    </row>
    <row r="168" spans="1:37" x14ac:dyDescent="0.5">
      <c r="A168" s="16" t="s">
        <v>854</v>
      </c>
      <c r="B168" s="16" t="s">
        <v>855</v>
      </c>
      <c r="C168" s="16" t="s">
        <v>856</v>
      </c>
      <c r="D168" s="16">
        <v>37811893.21875</v>
      </c>
      <c r="E168" s="16">
        <v>7331395</v>
      </c>
      <c r="F168" s="16">
        <v>6590757.125</v>
      </c>
      <c r="G168" s="16">
        <v>42964949.4375</v>
      </c>
      <c r="H168" s="16">
        <v>24137370.9375</v>
      </c>
      <c r="I168" s="16">
        <v>89092522</v>
      </c>
      <c r="J168" s="16">
        <v>16138899.84375</v>
      </c>
      <c r="K168" s="16">
        <v>37386293.125</v>
      </c>
      <c r="L168" s="16">
        <v>13108318</v>
      </c>
      <c r="M168" s="16">
        <v>326</v>
      </c>
      <c r="N168" s="16">
        <v>36.1</v>
      </c>
      <c r="O168" s="16">
        <f t="shared" si="28"/>
        <v>306906565.33500004</v>
      </c>
      <c r="P168" s="16">
        <f t="shared" si="29"/>
        <v>30351501.128437497</v>
      </c>
      <c r="Q168" s="16">
        <f t="shared" si="30"/>
        <v>17546613.8125</v>
      </c>
      <c r="R168" s="17">
        <f>MEDIAN(O168:Q168)</f>
        <v>30351501.128437497</v>
      </c>
      <c r="S168" s="16">
        <f t="shared" si="32"/>
        <v>36967524.693750001</v>
      </c>
      <c r="T168" s="16">
        <f t="shared" si="33"/>
        <v>80817754.850000009</v>
      </c>
      <c r="U168" s="16">
        <f t="shared" si="34"/>
        <v>-21672993.375</v>
      </c>
      <c r="V168" s="17">
        <f>MEDIAN(S168:U168)</f>
        <v>36967524.693750001</v>
      </c>
      <c r="W168" s="16">
        <f t="shared" si="36"/>
        <v>24.855264535453504</v>
      </c>
      <c r="X168" s="16">
        <f t="shared" si="37"/>
        <v>25.139755109640731</v>
      </c>
      <c r="Y168" s="3">
        <f t="shared" si="38"/>
        <v>1.2179801103515666</v>
      </c>
      <c r="Z168" s="3">
        <f t="shared" si="39"/>
        <v>0.28449057418722468</v>
      </c>
      <c r="AA168" s="3">
        <f t="shared" si="40"/>
        <v>0.46159042130104266</v>
      </c>
      <c r="AB168" s="3">
        <f t="shared" si="41"/>
        <v>0.33574321202577295</v>
      </c>
      <c r="AC168" s="16" t="s">
        <v>329</v>
      </c>
      <c r="AD168" s="16" t="s">
        <v>852</v>
      </c>
      <c r="AE168" s="16" t="s">
        <v>60</v>
      </c>
      <c r="AF168" s="16" t="s">
        <v>44</v>
      </c>
      <c r="AG168" s="16" t="s">
        <v>857</v>
      </c>
      <c r="AH168" s="16">
        <v>2.2010000000000001</v>
      </c>
      <c r="AI168" s="16">
        <v>0.17100000000000001</v>
      </c>
      <c r="AJ168" s="16">
        <v>0.376</v>
      </c>
      <c r="AK168" s="15" t="s">
        <v>62</v>
      </c>
    </row>
    <row r="169" spans="1:37" x14ac:dyDescent="0.5">
      <c r="A169" s="16" t="s">
        <v>858</v>
      </c>
      <c r="B169" s="16" t="s">
        <v>859</v>
      </c>
      <c r="C169" s="16" t="s">
        <v>860</v>
      </c>
      <c r="D169" s="16">
        <v>7573957</v>
      </c>
      <c r="E169" s="16">
        <v>12845341</v>
      </c>
      <c r="F169" s="16">
        <v>11173205</v>
      </c>
      <c r="G169" s="16">
        <v>2276461.5</v>
      </c>
      <c r="H169" s="16">
        <v>9373500</v>
      </c>
      <c r="I169" s="16">
        <v>14533794.5</v>
      </c>
      <c r="J169" s="16">
        <v>11279719.25</v>
      </c>
      <c r="K169" s="16">
        <v>4738885.5</v>
      </c>
      <c r="L169" s="16"/>
      <c r="M169" s="16">
        <v>525</v>
      </c>
      <c r="N169" s="16">
        <v>59.7</v>
      </c>
      <c r="O169" s="16">
        <f t="shared" si="28"/>
        <v>12501392.940000001</v>
      </c>
      <c r="P169" s="16">
        <f t="shared" si="29"/>
        <v>-31202248.494999997</v>
      </c>
      <c r="Q169" s="16">
        <f t="shared" si="30"/>
        <v>-1799705</v>
      </c>
      <c r="R169" s="17">
        <v>80000</v>
      </c>
      <c r="S169" s="16">
        <f t="shared" si="32"/>
        <v>-9970940.2650000006</v>
      </c>
      <c r="T169" s="16">
        <f t="shared" si="33"/>
        <v>-138547742</v>
      </c>
      <c r="U169" s="16">
        <f t="shared" si="34"/>
        <v>3705762.25</v>
      </c>
      <c r="V169" s="17">
        <f>25000</f>
        <v>25000</v>
      </c>
      <c r="W169" s="16">
        <f t="shared" si="36"/>
        <v>16.287712379549451</v>
      </c>
      <c r="X169" s="16">
        <f t="shared" si="37"/>
        <v>14.609640474436812</v>
      </c>
      <c r="Y169" s="3">
        <f t="shared" si="38"/>
        <v>0.3125</v>
      </c>
      <c r="Z169" s="3">
        <f t="shared" si="39"/>
        <v>-1.6780719051126378</v>
      </c>
      <c r="AA169" s="3">
        <f t="shared" si="40"/>
        <v>0.34640403410779352</v>
      </c>
      <c r="AB169" s="3">
        <f t="shared" si="41"/>
        <v>0.46041705897411206</v>
      </c>
      <c r="AC169" s="16" t="s">
        <v>861</v>
      </c>
      <c r="AD169" s="16" t="s">
        <v>200</v>
      </c>
      <c r="AE169" s="16" t="s">
        <v>107</v>
      </c>
      <c r="AF169" s="16" t="s">
        <v>44</v>
      </c>
      <c r="AG169" s="16" t="s">
        <v>44</v>
      </c>
      <c r="AH169" s="16">
        <v>0.65400000000000003</v>
      </c>
      <c r="AI169" s="16">
        <v>1.1919999999999999</v>
      </c>
      <c r="AJ169" s="16">
        <v>0.78</v>
      </c>
      <c r="AK169" s="15" t="s">
        <v>45</v>
      </c>
    </row>
    <row r="170" spans="1:37" x14ac:dyDescent="0.5">
      <c r="A170" s="16" t="s">
        <v>862</v>
      </c>
      <c r="B170" s="16" t="s">
        <v>863</v>
      </c>
      <c r="C170" s="16" t="s">
        <v>864</v>
      </c>
      <c r="D170" s="16">
        <v>302331609.75</v>
      </c>
      <c r="E170" s="16">
        <v>104092118.375</v>
      </c>
      <c r="F170" s="16">
        <v>194107256.625</v>
      </c>
      <c r="G170" s="16">
        <v>245021982.125</v>
      </c>
      <c r="H170" s="16">
        <v>306463908.5</v>
      </c>
      <c r="I170" s="16">
        <v>656981333.9375</v>
      </c>
      <c r="J170" s="16">
        <v>525788447.875</v>
      </c>
      <c r="K170" s="16">
        <v>596905679.21875</v>
      </c>
      <c r="L170" s="16">
        <v>308039747.75</v>
      </c>
      <c r="M170" s="16">
        <v>434</v>
      </c>
      <c r="N170" s="16">
        <v>47.1</v>
      </c>
      <c r="O170" s="16">
        <f t="shared" si="28"/>
        <v>1721891567.6025002</v>
      </c>
      <c r="P170" s="16">
        <f t="shared" si="29"/>
        <v>-337553706.71125001</v>
      </c>
      <c r="Q170" s="16">
        <f t="shared" si="30"/>
        <v>112356651.875</v>
      </c>
      <c r="R170" s="17">
        <f>MEDIAN(O170:Q170)</f>
        <v>112356651.875</v>
      </c>
      <c r="S170" s="16">
        <f t="shared" si="32"/>
        <v>606160679.83781254</v>
      </c>
      <c r="T170" s="16">
        <f t="shared" si="33"/>
        <v>1412762889.95</v>
      </c>
      <c r="U170" s="16">
        <f t="shared" si="34"/>
        <v>223456838.125</v>
      </c>
      <c r="V170" s="17">
        <f>MEDIAN(S170:U170)</f>
        <v>606160679.83781254</v>
      </c>
      <c r="W170" s="16">
        <f t="shared" si="36"/>
        <v>26.743510298329614</v>
      </c>
      <c r="X170" s="16">
        <f t="shared" si="37"/>
        <v>29.175125030154124</v>
      </c>
      <c r="Y170" s="3">
        <f t="shared" si="38"/>
        <v>5.3949692316586981</v>
      </c>
      <c r="Z170" s="3">
        <f t="shared" si="39"/>
        <v>2.4316147318245078</v>
      </c>
      <c r="AA170" s="3">
        <f t="shared" si="40"/>
        <v>0.79288436989450106</v>
      </c>
      <c r="AB170" s="3">
        <f t="shared" si="41"/>
        <v>0.10079014329817421</v>
      </c>
      <c r="AC170" s="16" t="s">
        <v>649</v>
      </c>
      <c r="AD170" s="16" t="s">
        <v>395</v>
      </c>
      <c r="AE170" s="16" t="s">
        <v>60</v>
      </c>
      <c r="AF170" s="16" t="s">
        <v>44</v>
      </c>
      <c r="AG170" s="16" t="s">
        <v>865</v>
      </c>
      <c r="AH170" s="16">
        <v>2.7090000000000001</v>
      </c>
      <c r="AI170" s="16">
        <v>0.63300000000000001</v>
      </c>
      <c r="AJ170" s="16">
        <v>1.716</v>
      </c>
      <c r="AK170" s="15" t="s">
        <v>62</v>
      </c>
    </row>
    <row r="171" spans="1:37" x14ac:dyDescent="0.5">
      <c r="A171" s="16" t="s">
        <v>866</v>
      </c>
      <c r="B171" s="16" t="s">
        <v>867</v>
      </c>
      <c r="C171" s="16" t="s">
        <v>868</v>
      </c>
      <c r="D171" s="16"/>
      <c r="E171" s="16"/>
      <c r="F171" s="16"/>
      <c r="G171" s="16">
        <v>2798692.25</v>
      </c>
      <c r="H171" s="16"/>
      <c r="I171" s="16"/>
      <c r="J171" s="16"/>
      <c r="K171" s="16"/>
      <c r="L171" s="16"/>
      <c r="M171" s="16">
        <v>301</v>
      </c>
      <c r="N171" s="16">
        <v>34.200000000000003</v>
      </c>
      <c r="O171" s="16">
        <f t="shared" si="28"/>
        <v>0</v>
      </c>
      <c r="P171" s="16">
        <f t="shared" si="29"/>
        <v>16484297.352499999</v>
      </c>
      <c r="Q171" s="16">
        <f t="shared" si="30"/>
        <v>0</v>
      </c>
      <c r="R171" s="17">
        <v>80000</v>
      </c>
      <c r="S171" s="16">
        <f t="shared" si="32"/>
        <v>0</v>
      </c>
      <c r="T171" s="16">
        <f t="shared" si="33"/>
        <v>0</v>
      </c>
      <c r="U171" s="16">
        <f t="shared" si="34"/>
        <v>0</v>
      </c>
      <c r="V171" s="17">
        <f>25000</f>
        <v>25000</v>
      </c>
      <c r="W171" s="16">
        <f t="shared" si="36"/>
        <v>16.287712379549451</v>
      </c>
      <c r="X171" s="16">
        <f t="shared" si="37"/>
        <v>14.609640474436812</v>
      </c>
      <c r="Y171" s="3">
        <f t="shared" si="38"/>
        <v>0.3125</v>
      </c>
      <c r="Z171" s="3">
        <f t="shared" si="39"/>
        <v>-1.6780719051126378</v>
      </c>
      <c r="AA171" s="3">
        <f t="shared" si="40"/>
        <v>0.42264973081037416</v>
      </c>
      <c r="AB171" s="3">
        <f t="shared" si="41"/>
        <v>0.37401940329452038</v>
      </c>
      <c r="AC171" s="16" t="s">
        <v>649</v>
      </c>
      <c r="AD171" s="16" t="s">
        <v>869</v>
      </c>
      <c r="AE171" s="16" t="s">
        <v>51</v>
      </c>
      <c r="AF171" s="16" t="s">
        <v>52</v>
      </c>
      <c r="AG171" s="16" t="s">
        <v>870</v>
      </c>
      <c r="AH171" s="16" t="s">
        <v>44</v>
      </c>
      <c r="AI171" s="16">
        <v>0.01</v>
      </c>
      <c r="AJ171" s="16">
        <v>0.01</v>
      </c>
      <c r="AK171" s="15" t="s">
        <v>101</v>
      </c>
    </row>
    <row r="172" spans="1:37" x14ac:dyDescent="0.5">
      <c r="A172" s="16" t="s">
        <v>871</v>
      </c>
      <c r="B172" s="16" t="s">
        <v>872</v>
      </c>
      <c r="C172" s="16" t="s">
        <v>873</v>
      </c>
      <c r="D172" s="16">
        <v>1091721359.5</v>
      </c>
      <c r="E172" s="16">
        <v>2016541804.65625</v>
      </c>
      <c r="F172" s="16">
        <v>2659324751.75</v>
      </c>
      <c r="G172" s="16">
        <v>1907444019.25</v>
      </c>
      <c r="H172" s="16">
        <v>1299662843.96875</v>
      </c>
      <c r="I172" s="16">
        <v>1497913965.625</v>
      </c>
      <c r="J172" s="16">
        <v>777332343.4375</v>
      </c>
      <c r="K172" s="16">
        <v>992534556.0625</v>
      </c>
      <c r="L172" s="16">
        <v>886127228</v>
      </c>
      <c r="M172" s="16">
        <v>470</v>
      </c>
      <c r="N172" s="16">
        <v>53.5</v>
      </c>
      <c r="O172" s="16">
        <f t="shared" si="28"/>
        <v>-4320448124.3850002</v>
      </c>
      <c r="P172" s="16">
        <f t="shared" si="29"/>
        <v>4804606465.9274998</v>
      </c>
      <c r="Q172" s="16">
        <f t="shared" si="30"/>
        <v>-1359661907.78125</v>
      </c>
      <c r="R172" s="17">
        <v>80000</v>
      </c>
      <c r="S172" s="16">
        <f t="shared" si="32"/>
        <v>-1259528915.7703125</v>
      </c>
      <c r="T172" s="16">
        <f t="shared" si="33"/>
        <v>-21987649294.5</v>
      </c>
      <c r="U172" s="16">
        <f t="shared" si="34"/>
        <v>-314389016.0625</v>
      </c>
      <c r="V172" s="17">
        <f>25000</f>
        <v>25000</v>
      </c>
      <c r="W172" s="16">
        <f t="shared" si="36"/>
        <v>16.287712379549451</v>
      </c>
      <c r="X172" s="16">
        <f t="shared" si="37"/>
        <v>14.609640474436812</v>
      </c>
      <c r="Y172" s="3">
        <f t="shared" si="38"/>
        <v>0.3125</v>
      </c>
      <c r="Z172" s="3">
        <f t="shared" si="39"/>
        <v>-1.6780719051126378</v>
      </c>
      <c r="AA172" s="3">
        <f t="shared" si="40"/>
        <v>0.51465864016303597</v>
      </c>
      <c r="AB172" s="3">
        <f t="shared" si="41"/>
        <v>0.28848073182891798</v>
      </c>
      <c r="AC172" s="16" t="s">
        <v>105</v>
      </c>
      <c r="AD172" s="16" t="s">
        <v>395</v>
      </c>
      <c r="AE172" s="16" t="s">
        <v>80</v>
      </c>
      <c r="AF172" s="16" t="s">
        <v>44</v>
      </c>
      <c r="AG172" s="16" t="s">
        <v>874</v>
      </c>
      <c r="AH172" s="16">
        <v>0.439</v>
      </c>
      <c r="AI172" s="16">
        <v>1.3460000000000001</v>
      </c>
      <c r="AJ172" s="16">
        <v>0.59199999999999997</v>
      </c>
      <c r="AK172" s="15" t="s">
        <v>281</v>
      </c>
    </row>
    <row r="173" spans="1:37" x14ac:dyDescent="0.5">
      <c r="A173" s="16" t="s">
        <v>875</v>
      </c>
      <c r="B173" s="16" t="s">
        <v>876</v>
      </c>
      <c r="C173" s="16" t="s">
        <v>877</v>
      </c>
      <c r="D173" s="16">
        <v>1245766.75</v>
      </c>
      <c r="E173" s="16"/>
      <c r="F173" s="16"/>
      <c r="G173" s="16"/>
      <c r="H173" s="16"/>
      <c r="I173" s="16">
        <v>771728.625</v>
      </c>
      <c r="J173" s="16"/>
      <c r="K173" s="16"/>
      <c r="L173" s="16"/>
      <c r="M173" s="16">
        <v>453</v>
      </c>
      <c r="N173" s="16">
        <v>48.7</v>
      </c>
      <c r="O173" s="16">
        <f t="shared" si="28"/>
        <v>2870830.4850000003</v>
      </c>
      <c r="P173" s="16">
        <f t="shared" si="29"/>
        <v>-7337566.1574999997</v>
      </c>
      <c r="Q173" s="16">
        <f t="shared" si="30"/>
        <v>0</v>
      </c>
      <c r="R173" s="17">
        <v>80000</v>
      </c>
      <c r="S173" s="16">
        <f t="shared" si="32"/>
        <v>0</v>
      </c>
      <c r="T173" s="16">
        <f t="shared" si="33"/>
        <v>0</v>
      </c>
      <c r="U173" s="16">
        <f t="shared" si="34"/>
        <v>-1245766.75</v>
      </c>
      <c r="V173" s="17">
        <f>25000</f>
        <v>25000</v>
      </c>
      <c r="W173" s="16">
        <f t="shared" si="36"/>
        <v>16.287712379549451</v>
      </c>
      <c r="X173" s="16">
        <f t="shared" si="37"/>
        <v>14.609640474436812</v>
      </c>
      <c r="Y173" s="3">
        <f t="shared" si="38"/>
        <v>0.3125</v>
      </c>
      <c r="Z173" s="3">
        <f t="shared" si="39"/>
        <v>-1.6780719051126378</v>
      </c>
      <c r="AA173" s="3">
        <f t="shared" si="40"/>
        <v>0.76687810148641689</v>
      </c>
      <c r="AB173" s="3">
        <f t="shared" si="41"/>
        <v>0.11527366350745316</v>
      </c>
      <c r="AC173" s="16" t="s">
        <v>92</v>
      </c>
      <c r="AD173" s="16" t="s">
        <v>832</v>
      </c>
      <c r="AE173" s="16" t="s">
        <v>51</v>
      </c>
      <c r="AF173" s="16" t="s">
        <v>52</v>
      </c>
      <c r="AG173" s="16" t="s">
        <v>878</v>
      </c>
      <c r="AH173" s="16">
        <v>0.01</v>
      </c>
      <c r="AI173" s="16">
        <v>1.6140000000000001</v>
      </c>
      <c r="AJ173" s="16">
        <v>0.01</v>
      </c>
      <c r="AK173" s="15" t="s">
        <v>242</v>
      </c>
    </row>
    <row r="174" spans="1:37" x14ac:dyDescent="0.5">
      <c r="A174" s="16" t="s">
        <v>879</v>
      </c>
      <c r="B174" s="16" t="s">
        <v>880</v>
      </c>
      <c r="C174" s="16" t="s">
        <v>881</v>
      </c>
      <c r="D174" s="16">
        <v>112624807.625</v>
      </c>
      <c r="E174" s="16">
        <v>3649900.25</v>
      </c>
      <c r="F174" s="16">
        <v>140944391</v>
      </c>
      <c r="G174" s="16">
        <v>5869287.875</v>
      </c>
      <c r="H174" s="16">
        <v>94728257.75</v>
      </c>
      <c r="I174" s="16">
        <v>388269999.5</v>
      </c>
      <c r="J174" s="16">
        <v>106925695</v>
      </c>
      <c r="K174" s="16">
        <v>473984869</v>
      </c>
      <c r="L174" s="16">
        <v>2585508.875</v>
      </c>
      <c r="M174" s="16">
        <v>1049</v>
      </c>
      <c r="N174" s="16">
        <v>113.7</v>
      </c>
      <c r="O174" s="16">
        <f t="shared" si="28"/>
        <v>920051263.62</v>
      </c>
      <c r="P174" s="16">
        <f t="shared" si="29"/>
        <v>-628790011.32749999</v>
      </c>
      <c r="Q174" s="16">
        <f t="shared" si="30"/>
        <v>-46216133.25</v>
      </c>
      <c r="R174" s="17">
        <v>80000</v>
      </c>
      <c r="S174" s="16">
        <f t="shared" si="32"/>
        <v>578512011.5625</v>
      </c>
      <c r="T174" s="16">
        <f t="shared" si="33"/>
        <v>-1715650138.3500001</v>
      </c>
      <c r="U174" s="16">
        <f t="shared" si="34"/>
        <v>-5699112.625</v>
      </c>
      <c r="V174" s="17">
        <f>25000</f>
        <v>25000</v>
      </c>
      <c r="W174" s="16">
        <f t="shared" si="36"/>
        <v>16.287712379549451</v>
      </c>
      <c r="X174" s="16">
        <f t="shared" si="37"/>
        <v>14.609640474436812</v>
      </c>
      <c r="Y174" s="3">
        <f t="shared" si="38"/>
        <v>0.3125</v>
      </c>
      <c r="Z174" s="3">
        <f t="shared" si="39"/>
        <v>-1.6780719051126378</v>
      </c>
      <c r="AA174" s="3">
        <f t="shared" si="40"/>
        <v>0.29709830382512381</v>
      </c>
      <c r="AB174" s="3">
        <f t="shared" si="41"/>
        <v>0.52709982763589114</v>
      </c>
      <c r="AC174" s="16" t="s">
        <v>882</v>
      </c>
      <c r="AD174" s="16" t="s">
        <v>414</v>
      </c>
      <c r="AE174" s="16" t="s">
        <v>51</v>
      </c>
      <c r="AF174" s="16" t="s">
        <v>44</v>
      </c>
      <c r="AG174" s="16" t="s">
        <v>883</v>
      </c>
      <c r="AH174" s="16">
        <v>0.94899999999999995</v>
      </c>
      <c r="AI174" s="16">
        <v>1.1890000000000001</v>
      </c>
      <c r="AJ174" s="16">
        <v>1.129</v>
      </c>
      <c r="AK174" s="15" t="s">
        <v>62</v>
      </c>
    </row>
    <row r="175" spans="1:37" x14ac:dyDescent="0.5">
      <c r="A175" s="16" t="s">
        <v>884</v>
      </c>
      <c r="B175" s="16" t="s">
        <v>885</v>
      </c>
      <c r="C175" s="16" t="s">
        <v>886</v>
      </c>
      <c r="D175" s="16">
        <v>60497256</v>
      </c>
      <c r="E175" s="16">
        <v>144257883.375</v>
      </c>
      <c r="F175" s="16">
        <v>109817468</v>
      </c>
      <c r="G175" s="16">
        <v>31796370</v>
      </c>
      <c r="H175" s="16">
        <v>46336855.625</v>
      </c>
      <c r="I175" s="16">
        <v>65448554</v>
      </c>
      <c r="J175" s="16">
        <v>19273656</v>
      </c>
      <c r="K175" s="16">
        <v>41006279</v>
      </c>
      <c r="L175" s="16">
        <v>16741170</v>
      </c>
      <c r="M175" s="16">
        <v>239</v>
      </c>
      <c r="N175" s="16">
        <v>26.9</v>
      </c>
      <c r="O175" s="16">
        <f t="shared" si="28"/>
        <v>-165052360.08000001</v>
      </c>
      <c r="P175" s="16">
        <f t="shared" si="29"/>
        <v>-169048218.53999999</v>
      </c>
      <c r="Q175" s="16">
        <f t="shared" si="30"/>
        <v>-63480612.375</v>
      </c>
      <c r="R175" s="17">
        <v>80000</v>
      </c>
      <c r="S175" s="16">
        <f t="shared" si="32"/>
        <v>-126999473.38124999</v>
      </c>
      <c r="T175" s="16">
        <f t="shared" si="33"/>
        <v>-1154146095.2</v>
      </c>
      <c r="U175" s="16">
        <f t="shared" si="34"/>
        <v>-41223600</v>
      </c>
      <c r="V175" s="17">
        <f>25000</f>
        <v>25000</v>
      </c>
      <c r="W175" s="16">
        <f t="shared" si="36"/>
        <v>16.287712379549451</v>
      </c>
      <c r="X175" s="16">
        <f t="shared" si="37"/>
        <v>14.609640474436812</v>
      </c>
      <c r="Y175" s="3">
        <f t="shared" si="38"/>
        <v>0.3125</v>
      </c>
      <c r="Z175" s="3">
        <f t="shared" si="39"/>
        <v>-1.6780719051126378</v>
      </c>
      <c r="AA175" s="3">
        <f t="shared" si="40"/>
        <v>0.45853831284311641</v>
      </c>
      <c r="AB175" s="3">
        <f t="shared" si="41"/>
        <v>0.33862437131086337</v>
      </c>
      <c r="AC175" s="16" t="s">
        <v>741</v>
      </c>
      <c r="AD175" s="16" t="s">
        <v>355</v>
      </c>
      <c r="AE175" s="16" t="s">
        <v>51</v>
      </c>
      <c r="AF175" s="16" t="s">
        <v>52</v>
      </c>
      <c r="AG175" s="16" t="s">
        <v>44</v>
      </c>
      <c r="AH175" s="16">
        <v>0.17599999999999999</v>
      </c>
      <c r="AI175" s="16">
        <v>2.37</v>
      </c>
      <c r="AJ175" s="16">
        <v>0.41599999999999998</v>
      </c>
      <c r="AK175" s="15" t="s">
        <v>54</v>
      </c>
    </row>
    <row r="176" spans="1:37" x14ac:dyDescent="0.5">
      <c r="A176" s="16" t="s">
        <v>887</v>
      </c>
      <c r="B176" s="16" t="s">
        <v>888</v>
      </c>
      <c r="C176" s="16" t="s">
        <v>889</v>
      </c>
      <c r="D176" s="16">
        <v>26158344</v>
      </c>
      <c r="E176" s="16"/>
      <c r="F176" s="16"/>
      <c r="G176" s="16"/>
      <c r="H176" s="16"/>
      <c r="I176" s="16">
        <v>45821029</v>
      </c>
      <c r="J176" s="16"/>
      <c r="K176" s="16">
        <v>25579638.375</v>
      </c>
      <c r="L176" s="16"/>
      <c r="M176" s="16">
        <v>406</v>
      </c>
      <c r="N176" s="16">
        <v>46.9</v>
      </c>
      <c r="O176" s="16">
        <f t="shared" si="28"/>
        <v>170454227.88</v>
      </c>
      <c r="P176" s="16">
        <f t="shared" si="29"/>
        <v>-154072646.16</v>
      </c>
      <c r="Q176" s="16">
        <f t="shared" si="30"/>
        <v>0</v>
      </c>
      <c r="R176" s="17">
        <v>80000</v>
      </c>
      <c r="S176" s="16">
        <f t="shared" si="32"/>
        <v>31462955.201249998</v>
      </c>
      <c r="T176" s="16">
        <f t="shared" si="33"/>
        <v>0</v>
      </c>
      <c r="U176" s="16">
        <f t="shared" si="34"/>
        <v>-26158344</v>
      </c>
      <c r="V176" s="17">
        <f>25000</f>
        <v>25000</v>
      </c>
      <c r="W176" s="16">
        <f t="shared" si="36"/>
        <v>16.287712379549451</v>
      </c>
      <c r="X176" s="16">
        <f t="shared" si="37"/>
        <v>14.609640474436812</v>
      </c>
      <c r="Y176" s="3">
        <f t="shared" si="38"/>
        <v>0.3125</v>
      </c>
      <c r="Z176" s="3">
        <f t="shared" si="39"/>
        <v>-1.6780719051126378</v>
      </c>
      <c r="AA176" s="3">
        <f t="shared" si="40"/>
        <v>0.96942158569438752</v>
      </c>
      <c r="AB176" s="3">
        <f t="shared" si="41"/>
        <v>1.3487314256760415E-2</v>
      </c>
      <c r="AC176" s="16" t="s">
        <v>890</v>
      </c>
      <c r="AD176" s="16" t="s">
        <v>891</v>
      </c>
      <c r="AE176" s="16" t="s">
        <v>51</v>
      </c>
      <c r="AF176" s="16" t="s">
        <v>44</v>
      </c>
      <c r="AG176" s="16" t="s">
        <v>892</v>
      </c>
      <c r="AH176" s="16">
        <v>0.97799999999999998</v>
      </c>
      <c r="AI176" s="16">
        <v>0.57099999999999995</v>
      </c>
      <c r="AJ176" s="16">
        <v>0.55800000000000005</v>
      </c>
      <c r="AK176" s="15" t="s">
        <v>290</v>
      </c>
    </row>
    <row r="177" spans="1:37" x14ac:dyDescent="0.5">
      <c r="A177" s="16" t="s">
        <v>893</v>
      </c>
      <c r="B177" s="16" t="s">
        <v>894</v>
      </c>
      <c r="C177" s="16" t="s">
        <v>895</v>
      </c>
      <c r="D177" s="16">
        <v>80668349.5</v>
      </c>
      <c r="E177" s="16">
        <v>91384264.5</v>
      </c>
      <c r="F177" s="16">
        <v>345090296.375</v>
      </c>
      <c r="G177" s="16">
        <v>58088767.75</v>
      </c>
      <c r="H177" s="16">
        <v>48354929.9375</v>
      </c>
      <c r="I177" s="16">
        <v>106060739.25</v>
      </c>
      <c r="J177" s="16">
        <v>46285803.375</v>
      </c>
      <c r="K177" s="16">
        <v>59019470.75</v>
      </c>
      <c r="L177" s="16">
        <v>20646820.90625</v>
      </c>
      <c r="M177" s="16">
        <v>1269</v>
      </c>
      <c r="N177" s="16">
        <v>144.69999999999999</v>
      </c>
      <c r="O177" s="16">
        <f t="shared" si="28"/>
        <v>-889189952.505</v>
      </c>
      <c r="P177" s="16">
        <f t="shared" si="29"/>
        <v>-132993736.50749999</v>
      </c>
      <c r="Q177" s="16">
        <f t="shared" si="30"/>
        <v>-296735366.4375</v>
      </c>
      <c r="R177" s="17">
        <v>80000</v>
      </c>
      <c r="S177" s="16">
        <f t="shared" si="32"/>
        <v>-39808696.3125</v>
      </c>
      <c r="T177" s="16">
        <f t="shared" si="33"/>
        <v>-4023099095.8125</v>
      </c>
      <c r="U177" s="16">
        <f t="shared" si="34"/>
        <v>-34382546.125</v>
      </c>
      <c r="V177" s="17">
        <f>25000</f>
        <v>25000</v>
      </c>
      <c r="W177" s="16">
        <f t="shared" si="36"/>
        <v>16.287712379549451</v>
      </c>
      <c r="X177" s="16">
        <f t="shared" si="37"/>
        <v>14.609640474436812</v>
      </c>
      <c r="Y177" s="3">
        <f t="shared" si="38"/>
        <v>0.3125</v>
      </c>
      <c r="Z177" s="3">
        <f t="shared" si="39"/>
        <v>-1.6780719051126378</v>
      </c>
      <c r="AA177" s="3">
        <f t="shared" si="40"/>
        <v>0.59801067818676601</v>
      </c>
      <c r="AB177" s="3">
        <f t="shared" si="41"/>
        <v>0.22329106110158056</v>
      </c>
      <c r="AC177" s="16" t="s">
        <v>105</v>
      </c>
      <c r="AD177" s="16" t="s">
        <v>380</v>
      </c>
      <c r="AE177" s="16" t="s">
        <v>80</v>
      </c>
      <c r="AF177" s="16" t="s">
        <v>44</v>
      </c>
      <c r="AG177" s="16" t="s">
        <v>44</v>
      </c>
      <c r="AH177" s="16">
        <v>0.50600000000000001</v>
      </c>
      <c r="AI177" s="16">
        <v>1.573</v>
      </c>
      <c r="AJ177" s="16">
        <v>0.79700000000000004</v>
      </c>
      <c r="AK177" s="15" t="s">
        <v>45</v>
      </c>
    </row>
    <row r="178" spans="1:37" x14ac:dyDescent="0.5">
      <c r="A178" s="16" t="s">
        <v>896</v>
      </c>
      <c r="B178" s="16" t="s">
        <v>897</v>
      </c>
      <c r="C178" s="16" t="s">
        <v>898</v>
      </c>
      <c r="D178" s="16">
        <v>417494016</v>
      </c>
      <c r="E178" s="16">
        <v>478358240</v>
      </c>
      <c r="F178" s="16">
        <v>881292096</v>
      </c>
      <c r="G178" s="16">
        <v>552926272</v>
      </c>
      <c r="H178" s="16">
        <v>333817152</v>
      </c>
      <c r="I178" s="16">
        <v>543694912</v>
      </c>
      <c r="J178" s="16">
        <v>275556448</v>
      </c>
      <c r="K178" s="16">
        <v>292482816</v>
      </c>
      <c r="L178" s="16">
        <v>190242080</v>
      </c>
      <c r="M178" s="16">
        <v>432</v>
      </c>
      <c r="N178" s="16">
        <v>49.9</v>
      </c>
      <c r="O178" s="16">
        <f t="shared" si="28"/>
        <v>-1255861524.48</v>
      </c>
      <c r="P178" s="16">
        <f t="shared" si="29"/>
        <v>797695987.83999991</v>
      </c>
      <c r="Q178" s="16">
        <f t="shared" si="30"/>
        <v>-547474944</v>
      </c>
      <c r="R178" s="17">
        <v>80000</v>
      </c>
      <c r="S178" s="16">
        <f t="shared" si="32"/>
        <v>-228626771.52000001</v>
      </c>
      <c r="T178" s="16">
        <f t="shared" si="33"/>
        <v>-8569020198.4000006</v>
      </c>
      <c r="U178" s="16">
        <f t="shared" si="34"/>
        <v>-141937568</v>
      </c>
      <c r="V178" s="17">
        <f>25000</f>
        <v>25000</v>
      </c>
      <c r="W178" s="16">
        <f t="shared" si="36"/>
        <v>16.287712379549451</v>
      </c>
      <c r="X178" s="16">
        <f t="shared" si="37"/>
        <v>14.609640474436812</v>
      </c>
      <c r="Y178" s="3">
        <f t="shared" si="38"/>
        <v>0.3125</v>
      </c>
      <c r="Z178" s="3">
        <f t="shared" si="39"/>
        <v>-1.6780719051126378</v>
      </c>
      <c r="AA178" s="3">
        <f t="shared" si="40"/>
        <v>0.51432783099114299</v>
      </c>
      <c r="AB178" s="3">
        <f t="shared" si="41"/>
        <v>0.28875997476727194</v>
      </c>
      <c r="AC178" s="16" t="s">
        <v>899</v>
      </c>
      <c r="AD178" s="16" t="s">
        <v>900</v>
      </c>
      <c r="AE178" s="16" t="s">
        <v>766</v>
      </c>
      <c r="AF178" s="16" t="s">
        <v>44</v>
      </c>
      <c r="AG178" s="16" t="s">
        <v>901</v>
      </c>
      <c r="AH178" s="16">
        <v>0.57599999999999996</v>
      </c>
      <c r="AI178" s="16">
        <v>0.88</v>
      </c>
      <c r="AJ178" s="16">
        <v>0.50700000000000001</v>
      </c>
      <c r="AK178" s="15" t="s">
        <v>62</v>
      </c>
    </row>
    <row r="179" spans="1:37" x14ac:dyDescent="0.5">
      <c r="A179" s="16" t="s">
        <v>902</v>
      </c>
      <c r="B179" s="16" t="s">
        <v>903</v>
      </c>
      <c r="C179" s="16" t="s">
        <v>904</v>
      </c>
      <c r="D179" s="16">
        <v>4912467</v>
      </c>
      <c r="E179" s="16"/>
      <c r="F179" s="16"/>
      <c r="G179" s="16"/>
      <c r="H179" s="16"/>
      <c r="I179" s="16">
        <v>10219179</v>
      </c>
      <c r="J179" s="16"/>
      <c r="K179" s="16">
        <v>11469267</v>
      </c>
      <c r="L179" s="16"/>
      <c r="M179" s="16">
        <v>445</v>
      </c>
      <c r="N179" s="16">
        <v>49.3</v>
      </c>
      <c r="O179" s="16">
        <f t="shared" si="28"/>
        <v>38015345.880000003</v>
      </c>
      <c r="P179" s="16">
        <f t="shared" si="29"/>
        <v>-28934430.629999999</v>
      </c>
      <c r="Q179" s="16">
        <f t="shared" si="30"/>
        <v>0</v>
      </c>
      <c r="R179" s="17">
        <v>80000</v>
      </c>
      <c r="S179" s="16">
        <f t="shared" si="32"/>
        <v>14107198.41</v>
      </c>
      <c r="T179" s="16">
        <f t="shared" si="33"/>
        <v>0</v>
      </c>
      <c r="U179" s="16">
        <f t="shared" si="34"/>
        <v>-4912467</v>
      </c>
      <c r="V179" s="17">
        <f>25000</f>
        <v>25000</v>
      </c>
      <c r="W179" s="16">
        <f t="shared" si="36"/>
        <v>16.287712379549451</v>
      </c>
      <c r="X179" s="16">
        <f t="shared" si="37"/>
        <v>14.609640474436812</v>
      </c>
      <c r="Y179" s="3">
        <f t="shared" si="38"/>
        <v>0.3125</v>
      </c>
      <c r="Z179" s="3">
        <f t="shared" si="39"/>
        <v>-1.6780719051126378</v>
      </c>
      <c r="AA179" s="3">
        <f t="shared" si="40"/>
        <v>0.9982640774661079</v>
      </c>
      <c r="AB179" s="3">
        <f t="shared" si="41"/>
        <v>7.5455669311229258E-4</v>
      </c>
      <c r="AC179" s="16" t="s">
        <v>413</v>
      </c>
      <c r="AD179" s="16" t="s">
        <v>414</v>
      </c>
      <c r="AE179" s="16" t="s">
        <v>51</v>
      </c>
      <c r="AF179" s="16" t="s">
        <v>44</v>
      </c>
      <c r="AG179" s="16" t="s">
        <v>44</v>
      </c>
      <c r="AH179" s="16">
        <v>2.335</v>
      </c>
      <c r="AI179" s="16">
        <v>0.48099999999999998</v>
      </c>
      <c r="AJ179" s="16">
        <v>1.1220000000000001</v>
      </c>
      <c r="AK179" s="15" t="s">
        <v>62</v>
      </c>
    </row>
    <row r="180" spans="1:37" x14ac:dyDescent="0.5">
      <c r="A180" s="16" t="s">
        <v>905</v>
      </c>
      <c r="B180" s="16" t="s">
        <v>906</v>
      </c>
      <c r="C180" s="16" t="s">
        <v>907</v>
      </c>
      <c r="D180" s="16"/>
      <c r="E180" s="16">
        <v>2980390</v>
      </c>
      <c r="F180" s="16"/>
      <c r="G180" s="16">
        <v>4846867.5</v>
      </c>
      <c r="H180" s="16"/>
      <c r="I180" s="16"/>
      <c r="J180" s="16"/>
      <c r="K180" s="16"/>
      <c r="L180" s="16"/>
      <c r="M180" s="16">
        <v>130</v>
      </c>
      <c r="N180" s="16">
        <v>14.1</v>
      </c>
      <c r="O180" s="16">
        <f t="shared" si="28"/>
        <v>0</v>
      </c>
      <c r="P180" s="16">
        <f t="shared" si="29"/>
        <v>28548049.574999999</v>
      </c>
      <c r="Q180" s="16">
        <f t="shared" si="30"/>
        <v>0</v>
      </c>
      <c r="R180" s="17">
        <v>80000</v>
      </c>
      <c r="S180" s="16">
        <f t="shared" si="32"/>
        <v>-3665879.6999999997</v>
      </c>
      <c r="T180" s="16">
        <f t="shared" si="33"/>
        <v>0</v>
      </c>
      <c r="U180" s="16">
        <f t="shared" si="34"/>
        <v>0</v>
      </c>
      <c r="V180" s="17">
        <f>25000</f>
        <v>25000</v>
      </c>
      <c r="W180" s="16">
        <f t="shared" si="36"/>
        <v>16.287712379549451</v>
      </c>
      <c r="X180" s="16">
        <f t="shared" si="37"/>
        <v>14.609640474436812</v>
      </c>
      <c r="Y180" s="3">
        <f t="shared" si="38"/>
        <v>0.3125</v>
      </c>
      <c r="Z180" s="3">
        <f t="shared" si="39"/>
        <v>-1.6780719051126378</v>
      </c>
      <c r="AA180" s="3">
        <f t="shared" si="40"/>
        <v>0.35381746629441968</v>
      </c>
      <c r="AB180" s="3">
        <f t="shared" si="41"/>
        <v>0.45122073183315781</v>
      </c>
      <c r="AC180" s="16" t="s">
        <v>105</v>
      </c>
      <c r="AD180" s="16" t="s">
        <v>311</v>
      </c>
      <c r="AE180" s="16" t="s">
        <v>60</v>
      </c>
      <c r="AF180" s="16" t="s">
        <v>44</v>
      </c>
      <c r="AG180" s="16" t="s">
        <v>908</v>
      </c>
      <c r="AH180" s="16">
        <v>0.01</v>
      </c>
      <c r="AI180" s="16">
        <v>0.61499999999999999</v>
      </c>
      <c r="AJ180" s="16">
        <v>0.01</v>
      </c>
      <c r="AK180" s="15" t="s">
        <v>45</v>
      </c>
    </row>
    <row r="181" spans="1:37" x14ac:dyDescent="0.5">
      <c r="A181" s="16" t="s">
        <v>909</v>
      </c>
      <c r="B181" s="16" t="s">
        <v>910</v>
      </c>
      <c r="C181" s="16" t="s">
        <v>911</v>
      </c>
      <c r="D181" s="16">
        <v>12732003</v>
      </c>
      <c r="E181" s="16">
        <v>5085606.0625</v>
      </c>
      <c r="F181" s="16">
        <v>88029472.75</v>
      </c>
      <c r="G181" s="16">
        <v>19565112.5</v>
      </c>
      <c r="H181" s="16">
        <v>100557728</v>
      </c>
      <c r="I181" s="16">
        <v>53285851.25</v>
      </c>
      <c r="J181" s="16">
        <v>34943880</v>
      </c>
      <c r="K181" s="16">
        <v>47942450</v>
      </c>
      <c r="L181" s="16">
        <v>11461323.25</v>
      </c>
      <c r="M181" s="16">
        <v>508</v>
      </c>
      <c r="N181" s="16">
        <v>57.5</v>
      </c>
      <c r="O181" s="16">
        <f t="shared" si="28"/>
        <v>-129246271.98</v>
      </c>
      <c r="P181" s="16">
        <f t="shared" si="29"/>
        <v>40247014.954999998</v>
      </c>
      <c r="Q181" s="16">
        <f t="shared" si="30"/>
        <v>12528255.25</v>
      </c>
      <c r="R181" s="17">
        <f>MEDIAN(O181:Q181)</f>
        <v>12528255.25</v>
      </c>
      <c r="S181" s="16">
        <f t="shared" si="32"/>
        <v>52713918.043124996</v>
      </c>
      <c r="T181" s="16">
        <f t="shared" si="33"/>
        <v>-949445053.80000007</v>
      </c>
      <c r="U181" s="16">
        <f t="shared" si="34"/>
        <v>22211877</v>
      </c>
      <c r="V181" s="17">
        <f>MEDIAN(S181:U181)</f>
        <v>22211877</v>
      </c>
      <c r="W181" s="16">
        <f t="shared" si="36"/>
        <v>23.578682175643891</v>
      </c>
      <c r="X181" s="16">
        <f t="shared" si="37"/>
        <v>24.404827976239712</v>
      </c>
      <c r="Y181" s="3">
        <f t="shared" si="38"/>
        <v>1.7729425651668456</v>
      </c>
      <c r="Z181" s="3">
        <f t="shared" si="39"/>
        <v>0.8261458005958231</v>
      </c>
      <c r="AA181" s="3">
        <f t="shared" si="40"/>
        <v>0.54214340156070562</v>
      </c>
      <c r="AB181" s="3">
        <f t="shared" si="41"/>
        <v>0.265885823666067</v>
      </c>
      <c r="AC181" s="16" t="s">
        <v>912</v>
      </c>
      <c r="AD181" s="16" t="s">
        <v>118</v>
      </c>
      <c r="AE181" s="16" t="s">
        <v>60</v>
      </c>
      <c r="AF181" s="16" t="s">
        <v>44</v>
      </c>
      <c r="AG181" s="16" t="s">
        <v>468</v>
      </c>
      <c r="AH181" s="16">
        <v>2.7450000000000001</v>
      </c>
      <c r="AI181" s="16">
        <v>0.23899999999999999</v>
      </c>
      <c r="AJ181" s="16">
        <v>0.65600000000000003</v>
      </c>
      <c r="AK181" s="15" t="s">
        <v>62</v>
      </c>
    </row>
    <row r="182" spans="1:37" x14ac:dyDescent="0.5">
      <c r="A182" s="16" t="s">
        <v>913</v>
      </c>
      <c r="B182" s="16" t="s">
        <v>914</v>
      </c>
      <c r="C182" s="16" t="s">
        <v>915</v>
      </c>
      <c r="D182" s="16">
        <v>19304288</v>
      </c>
      <c r="E182" s="16">
        <v>4617105.25</v>
      </c>
      <c r="F182" s="16">
        <v>28968764.5</v>
      </c>
      <c r="G182" s="16">
        <v>28070952.5</v>
      </c>
      <c r="H182" s="16">
        <v>37117603.5</v>
      </c>
      <c r="I182" s="16">
        <v>61018942.9375</v>
      </c>
      <c r="J182" s="16">
        <v>76649159</v>
      </c>
      <c r="K182" s="16">
        <v>56205844.25</v>
      </c>
      <c r="L182" s="16">
        <v>19643768.5</v>
      </c>
      <c r="M182" s="16">
        <v>589</v>
      </c>
      <c r="N182" s="16">
        <v>66.099999999999994</v>
      </c>
      <c r="O182" s="16">
        <f t="shared" si="28"/>
        <v>119226663.78750001</v>
      </c>
      <c r="P182" s="16">
        <f t="shared" si="29"/>
        <v>51635653.904999994</v>
      </c>
      <c r="Q182" s="16">
        <f t="shared" si="30"/>
        <v>8148839</v>
      </c>
      <c r="R182" s="17">
        <f>MEDIAN(O182:Q182)</f>
        <v>51635653.904999994</v>
      </c>
      <c r="S182" s="16">
        <f t="shared" si="32"/>
        <v>63454148.969999999</v>
      </c>
      <c r="T182" s="16">
        <f t="shared" si="33"/>
        <v>-115629950.40000001</v>
      </c>
      <c r="U182" s="16">
        <f t="shared" si="34"/>
        <v>57344871</v>
      </c>
      <c r="V182" s="17">
        <f>MEDIAN(S182:U182)</f>
        <v>57344871</v>
      </c>
      <c r="W182" s="16">
        <f t="shared" si="36"/>
        <v>25.621864240504042</v>
      </c>
      <c r="X182" s="16">
        <f t="shared" si="37"/>
        <v>25.773161119698166</v>
      </c>
      <c r="Y182" s="3">
        <f t="shared" si="38"/>
        <v>1.1105673437486412</v>
      </c>
      <c r="Z182" s="3">
        <f t="shared" si="39"/>
        <v>0.15129687919412488</v>
      </c>
      <c r="AA182" s="3">
        <f t="shared" si="40"/>
        <v>0.45170267924390561</v>
      </c>
      <c r="AB182" s="3">
        <f t="shared" si="41"/>
        <v>0.34514733344260617</v>
      </c>
      <c r="AC182" s="16" t="s">
        <v>912</v>
      </c>
      <c r="AD182" s="16" t="s">
        <v>118</v>
      </c>
      <c r="AE182" s="16" t="s">
        <v>60</v>
      </c>
      <c r="AF182" s="16" t="s">
        <v>44</v>
      </c>
      <c r="AG182" s="16" t="s">
        <v>468</v>
      </c>
      <c r="AH182" s="16">
        <v>2.9119999999999999</v>
      </c>
      <c r="AI182" s="16">
        <v>0.52</v>
      </c>
      <c r="AJ182" s="16">
        <v>1.514</v>
      </c>
      <c r="AK182" s="15" t="s">
        <v>62</v>
      </c>
    </row>
    <row r="183" spans="1:37" x14ac:dyDescent="0.5">
      <c r="A183" s="16" t="s">
        <v>916</v>
      </c>
      <c r="B183" s="16" t="s">
        <v>917</v>
      </c>
      <c r="C183" s="16" t="s">
        <v>918</v>
      </c>
      <c r="D183" s="16">
        <v>160804839.5625</v>
      </c>
      <c r="E183" s="16">
        <v>91004911.3125</v>
      </c>
      <c r="F183" s="16">
        <v>115885853.8125</v>
      </c>
      <c r="G183" s="16">
        <v>259153339.8125</v>
      </c>
      <c r="H183" s="16">
        <v>322723006.4375</v>
      </c>
      <c r="I183" s="16">
        <v>554933622.3125</v>
      </c>
      <c r="J183" s="16">
        <v>427275637.8125</v>
      </c>
      <c r="K183" s="16">
        <v>414041724.5</v>
      </c>
      <c r="L183" s="16">
        <v>141612820.625</v>
      </c>
      <c r="M183" s="16">
        <v>2511</v>
      </c>
      <c r="N183" s="16">
        <v>273.3</v>
      </c>
      <c r="O183" s="16">
        <f t="shared" si="28"/>
        <v>1633257698.8200002</v>
      </c>
      <c r="P183" s="16">
        <f t="shared" si="29"/>
        <v>579272666.47249997</v>
      </c>
      <c r="Q183" s="16">
        <f t="shared" si="30"/>
        <v>206837152.625</v>
      </c>
      <c r="R183" s="17">
        <f>MEDIAN(O183:Q183)</f>
        <v>579272666.47249997</v>
      </c>
      <c r="S183" s="16">
        <f t="shared" si="32"/>
        <v>397335280.22062498</v>
      </c>
      <c r="T183" s="16">
        <f t="shared" si="33"/>
        <v>319014388.47500002</v>
      </c>
      <c r="U183" s="16">
        <f t="shared" si="34"/>
        <v>266470798.25</v>
      </c>
      <c r="V183" s="17">
        <f>MEDIAN(S183:U183)</f>
        <v>319014388.47500002</v>
      </c>
      <c r="W183" s="16">
        <f t="shared" si="36"/>
        <v>29.1096673507875</v>
      </c>
      <c r="X183" s="16">
        <f t="shared" si="37"/>
        <v>28.249046254290906</v>
      </c>
      <c r="Y183" s="3">
        <f t="shared" si="38"/>
        <v>0.55071541769379295</v>
      </c>
      <c r="Z183" s="3">
        <f t="shared" si="39"/>
        <v>-0.86062109649659368</v>
      </c>
      <c r="AA183" s="3">
        <f t="shared" si="40"/>
        <v>0.34406188354333878</v>
      </c>
      <c r="AB183" s="3">
        <f t="shared" si="41"/>
        <v>0.46336343747412301</v>
      </c>
      <c r="AC183" s="16" t="s">
        <v>425</v>
      </c>
      <c r="AD183" s="16" t="s">
        <v>341</v>
      </c>
      <c r="AE183" s="16" t="s">
        <v>51</v>
      </c>
      <c r="AF183" s="16" t="s">
        <v>44</v>
      </c>
      <c r="AG183" s="16" t="s">
        <v>919</v>
      </c>
      <c r="AH183" s="16">
        <v>3.573</v>
      </c>
      <c r="AI183" s="16">
        <v>0.35899999999999999</v>
      </c>
      <c r="AJ183" s="16">
        <v>1.2829999999999999</v>
      </c>
      <c r="AK183" s="15" t="s">
        <v>62</v>
      </c>
    </row>
    <row r="184" spans="1:37" x14ac:dyDescent="0.5">
      <c r="A184" s="16" t="s">
        <v>920</v>
      </c>
      <c r="B184" s="16" t="s">
        <v>921</v>
      </c>
      <c r="C184" s="16" t="s">
        <v>922</v>
      </c>
      <c r="D184" s="16"/>
      <c r="E184" s="16">
        <v>2980390</v>
      </c>
      <c r="F184" s="16"/>
      <c r="G184" s="16">
        <v>4846867.5</v>
      </c>
      <c r="H184" s="16"/>
      <c r="I184" s="16"/>
      <c r="J184" s="16"/>
      <c r="K184" s="16"/>
      <c r="L184" s="16"/>
      <c r="M184" s="16">
        <v>130</v>
      </c>
      <c r="N184" s="16">
        <v>14.1</v>
      </c>
      <c r="O184" s="16">
        <f t="shared" si="28"/>
        <v>0</v>
      </c>
      <c r="P184" s="16">
        <f t="shared" si="29"/>
        <v>28548049.574999999</v>
      </c>
      <c r="Q184" s="16">
        <f t="shared" si="30"/>
        <v>0</v>
      </c>
      <c r="R184" s="17">
        <v>80000</v>
      </c>
      <c r="S184" s="16">
        <f t="shared" si="32"/>
        <v>-3665879.6999999997</v>
      </c>
      <c r="T184" s="16">
        <f t="shared" si="33"/>
        <v>0</v>
      </c>
      <c r="U184" s="16">
        <f t="shared" si="34"/>
        <v>0</v>
      </c>
      <c r="V184" s="17">
        <f>25000</f>
        <v>25000</v>
      </c>
      <c r="W184" s="16">
        <f t="shared" si="36"/>
        <v>16.287712379549451</v>
      </c>
      <c r="X184" s="16">
        <f t="shared" si="37"/>
        <v>14.609640474436812</v>
      </c>
      <c r="Y184" s="3">
        <f t="shared" si="38"/>
        <v>0.3125</v>
      </c>
      <c r="Z184" s="3">
        <f t="shared" si="39"/>
        <v>-1.6780719051126378</v>
      </c>
      <c r="AA184" s="3">
        <f t="shared" si="40"/>
        <v>0.35381746629441968</v>
      </c>
      <c r="AB184" s="3">
        <f t="shared" si="41"/>
        <v>0.45122073183315781</v>
      </c>
      <c r="AC184" s="16" t="s">
        <v>105</v>
      </c>
      <c r="AD184" s="16" t="s">
        <v>311</v>
      </c>
      <c r="AE184" s="16" t="s">
        <v>60</v>
      </c>
      <c r="AF184" s="16" t="s">
        <v>44</v>
      </c>
      <c r="AG184" s="16" t="s">
        <v>908</v>
      </c>
      <c r="AH184" s="16">
        <v>0.01</v>
      </c>
      <c r="AI184" s="16">
        <v>0.61499999999999999</v>
      </c>
      <c r="AJ184" s="16">
        <v>0.01</v>
      </c>
      <c r="AK184" s="15" t="s">
        <v>45</v>
      </c>
    </row>
    <row r="185" spans="1:37" x14ac:dyDescent="0.5">
      <c r="A185" s="16" t="s">
        <v>923</v>
      </c>
      <c r="B185" s="16" t="s">
        <v>924</v>
      </c>
      <c r="C185" s="16" t="s">
        <v>925</v>
      </c>
      <c r="D185" s="16">
        <v>672761.75</v>
      </c>
      <c r="E185" s="16">
        <v>1118330.125</v>
      </c>
      <c r="F185" s="16">
        <v>1718412.875</v>
      </c>
      <c r="G185" s="16">
        <v>10119179.25</v>
      </c>
      <c r="H185" s="16">
        <v>2703642</v>
      </c>
      <c r="I185" s="16">
        <v>1999689.625</v>
      </c>
      <c r="J185" s="16">
        <v>6729044.5</v>
      </c>
      <c r="K185" s="16">
        <v>1403867.625</v>
      </c>
      <c r="L185" s="16">
        <v>6779575.25</v>
      </c>
      <c r="M185" s="16">
        <v>380</v>
      </c>
      <c r="N185" s="16">
        <v>42.6</v>
      </c>
      <c r="O185" s="16">
        <f t="shared" si="28"/>
        <v>1046349.51</v>
      </c>
      <c r="P185" s="16">
        <f t="shared" si="29"/>
        <v>55639399.074999996</v>
      </c>
      <c r="Q185" s="16">
        <f t="shared" si="30"/>
        <v>985229.125</v>
      </c>
      <c r="R185" s="17">
        <f>MEDIAN(O185:Q185)</f>
        <v>1046349.51</v>
      </c>
      <c r="S185" s="16">
        <f t="shared" si="32"/>
        <v>351211.125</v>
      </c>
      <c r="T185" s="16">
        <f t="shared" si="33"/>
        <v>62758413.450000003</v>
      </c>
      <c r="U185" s="16">
        <f t="shared" si="34"/>
        <v>6056282.75</v>
      </c>
      <c r="V185" s="17">
        <f>MEDIAN(S185:U185)</f>
        <v>6056282.75</v>
      </c>
      <c r="W185" s="16">
        <f t="shared" si="36"/>
        <v>19.996933401903142</v>
      </c>
      <c r="X185" s="16">
        <f t="shared" si="37"/>
        <v>22.530001131401505</v>
      </c>
      <c r="Y185" s="3">
        <f t="shared" si="38"/>
        <v>5.7880112640373866</v>
      </c>
      <c r="Z185" s="3">
        <f t="shared" si="39"/>
        <v>2.5330677294983635</v>
      </c>
      <c r="AA185" s="3">
        <f t="shared" si="40"/>
        <v>0.24309503871304583</v>
      </c>
      <c r="AB185" s="3">
        <f t="shared" si="41"/>
        <v>0.61422390451139164</v>
      </c>
      <c r="AC185" s="16" t="s">
        <v>926</v>
      </c>
      <c r="AD185" s="16" t="s">
        <v>927</v>
      </c>
      <c r="AE185" s="16" t="s">
        <v>60</v>
      </c>
      <c r="AF185" s="16" t="s">
        <v>52</v>
      </c>
      <c r="AG185" s="16" t="s">
        <v>928</v>
      </c>
      <c r="AH185" s="16">
        <v>6.0170000000000003</v>
      </c>
      <c r="AI185" s="16">
        <v>0.41399999999999998</v>
      </c>
      <c r="AJ185" s="16">
        <v>2.4889999999999999</v>
      </c>
      <c r="AK185" s="15" t="s">
        <v>242</v>
      </c>
    </row>
    <row r="186" spans="1:37" x14ac:dyDescent="0.5">
      <c r="A186" s="16" t="s">
        <v>929</v>
      </c>
      <c r="B186" s="16" t="s">
        <v>930</v>
      </c>
      <c r="C186" s="16" t="s">
        <v>931</v>
      </c>
      <c r="D186" s="16"/>
      <c r="E186" s="16">
        <v>2980390</v>
      </c>
      <c r="F186" s="16"/>
      <c r="G186" s="16">
        <v>4846867.5</v>
      </c>
      <c r="H186" s="16"/>
      <c r="I186" s="16"/>
      <c r="J186" s="16"/>
      <c r="K186" s="16"/>
      <c r="L186" s="16"/>
      <c r="M186" s="16">
        <v>130</v>
      </c>
      <c r="N186" s="16">
        <v>14.1</v>
      </c>
      <c r="O186" s="16">
        <f t="shared" si="28"/>
        <v>0</v>
      </c>
      <c r="P186" s="16">
        <f t="shared" si="29"/>
        <v>28548049.574999999</v>
      </c>
      <c r="Q186" s="16">
        <f t="shared" si="30"/>
        <v>0</v>
      </c>
      <c r="R186" s="17">
        <v>80000</v>
      </c>
      <c r="S186" s="16">
        <f t="shared" si="32"/>
        <v>-3665879.6999999997</v>
      </c>
      <c r="T186" s="16">
        <f t="shared" si="33"/>
        <v>0</v>
      </c>
      <c r="U186" s="16">
        <f t="shared" si="34"/>
        <v>0</v>
      </c>
      <c r="V186" s="17">
        <f>25000</f>
        <v>25000</v>
      </c>
      <c r="W186" s="16">
        <f t="shared" si="36"/>
        <v>16.287712379549451</v>
      </c>
      <c r="X186" s="16">
        <f t="shared" si="37"/>
        <v>14.609640474436812</v>
      </c>
      <c r="Y186" s="3">
        <f t="shared" si="38"/>
        <v>0.3125</v>
      </c>
      <c r="Z186" s="3">
        <f t="shared" si="39"/>
        <v>-1.6780719051126378</v>
      </c>
      <c r="AA186" s="3">
        <f t="shared" si="40"/>
        <v>0.35381746629441968</v>
      </c>
      <c r="AB186" s="3">
        <f t="shared" si="41"/>
        <v>0.45122073183315781</v>
      </c>
      <c r="AC186" s="16" t="s">
        <v>932</v>
      </c>
      <c r="AD186" s="16" t="s">
        <v>311</v>
      </c>
      <c r="AE186" s="16" t="s">
        <v>60</v>
      </c>
      <c r="AF186" s="16" t="s">
        <v>44</v>
      </c>
      <c r="AG186" s="16" t="s">
        <v>933</v>
      </c>
      <c r="AH186" s="16">
        <v>0.01</v>
      </c>
      <c r="AI186" s="16">
        <v>0.61499999999999999</v>
      </c>
      <c r="AJ186" s="16">
        <v>0.01</v>
      </c>
      <c r="AK186" s="15" t="s">
        <v>45</v>
      </c>
    </row>
    <row r="187" spans="1:37" x14ac:dyDescent="0.5">
      <c r="A187" s="16" t="s">
        <v>934</v>
      </c>
      <c r="B187" s="16" t="s">
        <v>935</v>
      </c>
      <c r="C187" s="16" t="s">
        <v>936</v>
      </c>
      <c r="D187" s="16">
        <v>1923151260.40625</v>
      </c>
      <c r="E187" s="16">
        <v>894847019.0625</v>
      </c>
      <c r="F187" s="16">
        <v>1841761092.90625</v>
      </c>
      <c r="G187" s="16">
        <v>1686866158</v>
      </c>
      <c r="H187" s="16">
        <v>2502218398.84375</v>
      </c>
      <c r="I187" s="16">
        <v>5045695298.0625</v>
      </c>
      <c r="J187" s="16">
        <v>3367541745.09375</v>
      </c>
      <c r="K187" s="16">
        <v>4171324547.09375</v>
      </c>
      <c r="L187" s="16">
        <v>1488460346.6875</v>
      </c>
      <c r="M187" s="16">
        <v>2647</v>
      </c>
      <c r="N187" s="16">
        <v>280.60000000000002</v>
      </c>
      <c r="O187" s="16">
        <f t="shared" si="28"/>
        <v>11918635243.181252</v>
      </c>
      <c r="P187" s="16">
        <f t="shared" si="29"/>
        <v>-1391719253.1728125</v>
      </c>
      <c r="Q187" s="16">
        <f t="shared" si="30"/>
        <v>660457305.9375</v>
      </c>
      <c r="R187" s="17">
        <f>MEDIAN(O187:Q187)</f>
        <v>660457305.9375</v>
      </c>
      <c r="S187" s="16">
        <f t="shared" si="32"/>
        <v>4030067359.4784374</v>
      </c>
      <c r="T187" s="16">
        <f t="shared" si="33"/>
        <v>-4380929253.1125002</v>
      </c>
      <c r="U187" s="16">
        <f t="shared" si="34"/>
        <v>1444390484.6875</v>
      </c>
      <c r="V187" s="17">
        <f>MEDIAN(S187:U187)</f>
        <v>1444390484.6875</v>
      </c>
      <c r="W187" s="16">
        <f t="shared" si="36"/>
        <v>29.298890063185638</v>
      </c>
      <c r="X187" s="16">
        <f t="shared" si="37"/>
        <v>30.427813675273455</v>
      </c>
      <c r="Y187" s="3">
        <f t="shared" si="38"/>
        <v>2.1869551168598695</v>
      </c>
      <c r="Z187" s="3">
        <f t="shared" si="39"/>
        <v>1.1289236120878148</v>
      </c>
      <c r="AA187" s="3">
        <f t="shared" si="40"/>
        <v>0.31214644522152468</v>
      </c>
      <c r="AB187" s="3">
        <f t="shared" si="41"/>
        <v>0.50564160652627455</v>
      </c>
      <c r="AC187" s="16" t="s">
        <v>937</v>
      </c>
      <c r="AD187" s="16" t="s">
        <v>938</v>
      </c>
      <c r="AE187" s="16" t="s">
        <v>766</v>
      </c>
      <c r="AF187" s="16" t="s">
        <v>44</v>
      </c>
      <c r="AG187" s="16" t="s">
        <v>939</v>
      </c>
      <c r="AH187" s="16">
        <v>1.8280000000000001</v>
      </c>
      <c r="AI187" s="16">
        <v>0.73599999999999999</v>
      </c>
      <c r="AJ187" s="16">
        <v>1.3460000000000001</v>
      </c>
      <c r="AK187" s="15" t="s">
        <v>485</v>
      </c>
    </row>
    <row r="188" spans="1:37" x14ac:dyDescent="0.5">
      <c r="A188" s="16" t="s">
        <v>940</v>
      </c>
      <c r="B188" s="16" t="s">
        <v>941</v>
      </c>
      <c r="C188" s="16" t="s">
        <v>942</v>
      </c>
      <c r="D188" s="16"/>
      <c r="E188" s="16"/>
      <c r="F188" s="16"/>
      <c r="G188" s="16"/>
      <c r="H188" s="16">
        <v>22765214</v>
      </c>
      <c r="I188" s="16"/>
      <c r="J188" s="16"/>
      <c r="K188" s="16"/>
      <c r="L188" s="16"/>
      <c r="M188" s="16">
        <v>126</v>
      </c>
      <c r="N188" s="16">
        <v>13.9</v>
      </c>
      <c r="O188" s="16">
        <f t="shared" si="28"/>
        <v>0</v>
      </c>
      <c r="P188" s="16">
        <f t="shared" si="29"/>
        <v>0</v>
      </c>
      <c r="Q188" s="16">
        <f t="shared" si="30"/>
        <v>22765214</v>
      </c>
      <c r="R188" s="17">
        <v>80000</v>
      </c>
      <c r="S188" s="16">
        <f t="shared" si="32"/>
        <v>0</v>
      </c>
      <c r="T188" s="16">
        <f t="shared" si="33"/>
        <v>0</v>
      </c>
      <c r="U188" s="16">
        <f t="shared" si="34"/>
        <v>0</v>
      </c>
      <c r="V188" s="17">
        <f>25000</f>
        <v>25000</v>
      </c>
      <c r="W188" s="16">
        <f t="shared" si="36"/>
        <v>16.287712379549451</v>
      </c>
      <c r="X188" s="16">
        <f t="shared" si="37"/>
        <v>14.609640474436812</v>
      </c>
      <c r="Y188" s="3">
        <f t="shared" si="38"/>
        <v>0.3125</v>
      </c>
      <c r="Z188" s="3">
        <f t="shared" si="39"/>
        <v>-1.6780719051126378</v>
      </c>
      <c r="AA188" s="3">
        <f t="shared" si="40"/>
        <v>0.42264973081037416</v>
      </c>
      <c r="AB188" s="3">
        <f t="shared" si="41"/>
        <v>0.37401940329452038</v>
      </c>
      <c r="AC188" s="16" t="s">
        <v>599</v>
      </c>
      <c r="AD188" s="16" t="s">
        <v>467</v>
      </c>
      <c r="AE188" s="16" t="s">
        <v>60</v>
      </c>
      <c r="AF188" s="16" t="s">
        <v>44</v>
      </c>
      <c r="AG188" s="16" t="s">
        <v>943</v>
      </c>
      <c r="AH188" s="16" t="s">
        <v>44</v>
      </c>
      <c r="AI188" s="16">
        <v>0.01</v>
      </c>
      <c r="AJ188" s="16">
        <v>0.01</v>
      </c>
      <c r="AK188" s="15" t="s">
        <v>45</v>
      </c>
    </row>
    <row r="189" spans="1:37" x14ac:dyDescent="0.5">
      <c r="A189" s="16" t="s">
        <v>944</v>
      </c>
      <c r="B189" s="16" t="s">
        <v>945</v>
      </c>
      <c r="C189" s="16" t="s">
        <v>946</v>
      </c>
      <c r="D189" s="16"/>
      <c r="E189" s="16"/>
      <c r="F189" s="16"/>
      <c r="G189" s="16"/>
      <c r="H189" s="16">
        <v>22765214</v>
      </c>
      <c r="I189" s="16"/>
      <c r="J189" s="16"/>
      <c r="K189" s="16"/>
      <c r="L189" s="16"/>
      <c r="M189" s="16">
        <v>126</v>
      </c>
      <c r="N189" s="16">
        <v>13.9</v>
      </c>
      <c r="O189" s="16">
        <f t="shared" si="28"/>
        <v>0</v>
      </c>
      <c r="P189" s="16">
        <f t="shared" si="29"/>
        <v>0</v>
      </c>
      <c r="Q189" s="16">
        <f t="shared" si="30"/>
        <v>22765214</v>
      </c>
      <c r="R189" s="17">
        <v>80000</v>
      </c>
      <c r="S189" s="16">
        <f t="shared" si="32"/>
        <v>0</v>
      </c>
      <c r="T189" s="16">
        <f t="shared" si="33"/>
        <v>0</v>
      </c>
      <c r="U189" s="16">
        <f t="shared" si="34"/>
        <v>0</v>
      </c>
      <c r="V189" s="17">
        <f>25000</f>
        <v>25000</v>
      </c>
      <c r="W189" s="16">
        <f t="shared" si="36"/>
        <v>16.287712379549451</v>
      </c>
      <c r="X189" s="16">
        <f t="shared" si="37"/>
        <v>14.609640474436812</v>
      </c>
      <c r="Y189" s="3">
        <f t="shared" si="38"/>
        <v>0.3125</v>
      </c>
      <c r="Z189" s="3">
        <f t="shared" si="39"/>
        <v>-1.6780719051126378</v>
      </c>
      <c r="AA189" s="3">
        <f t="shared" si="40"/>
        <v>0.42264973081037416</v>
      </c>
      <c r="AB189" s="3">
        <f t="shared" si="41"/>
        <v>0.37401940329452038</v>
      </c>
      <c r="AC189" s="16" t="s">
        <v>447</v>
      </c>
      <c r="AD189" s="16" t="s">
        <v>72</v>
      </c>
      <c r="AE189" s="16" t="s">
        <v>60</v>
      </c>
      <c r="AF189" s="16" t="s">
        <v>44</v>
      </c>
      <c r="AG189" s="16" t="s">
        <v>943</v>
      </c>
      <c r="AH189" s="16" t="s">
        <v>44</v>
      </c>
      <c r="AI189" s="16">
        <v>0.01</v>
      </c>
      <c r="AJ189" s="16">
        <v>0.01</v>
      </c>
      <c r="AK189" s="15" t="s">
        <v>45</v>
      </c>
    </row>
    <row r="190" spans="1:37" x14ac:dyDescent="0.5">
      <c r="A190" s="16" t="s">
        <v>947</v>
      </c>
      <c r="B190" s="16" t="s">
        <v>948</v>
      </c>
      <c r="C190" s="16" t="s">
        <v>949</v>
      </c>
      <c r="D190" s="16"/>
      <c r="E190" s="16"/>
      <c r="F190" s="16"/>
      <c r="G190" s="16"/>
      <c r="H190" s="16">
        <v>22765214</v>
      </c>
      <c r="I190" s="16"/>
      <c r="J190" s="16"/>
      <c r="K190" s="16"/>
      <c r="L190" s="16"/>
      <c r="M190" s="16">
        <v>164</v>
      </c>
      <c r="N190" s="16">
        <v>18</v>
      </c>
      <c r="O190" s="16">
        <f t="shared" si="28"/>
        <v>0</v>
      </c>
      <c r="P190" s="16">
        <f t="shared" si="29"/>
        <v>0</v>
      </c>
      <c r="Q190" s="16">
        <f t="shared" si="30"/>
        <v>22765214</v>
      </c>
      <c r="R190" s="17">
        <v>80000</v>
      </c>
      <c r="S190" s="16">
        <f t="shared" si="32"/>
        <v>0</v>
      </c>
      <c r="T190" s="16">
        <f t="shared" si="33"/>
        <v>0</v>
      </c>
      <c r="U190" s="16">
        <f t="shared" si="34"/>
        <v>0</v>
      </c>
      <c r="V190" s="17">
        <f>25000</f>
        <v>25000</v>
      </c>
      <c r="W190" s="16">
        <f t="shared" si="36"/>
        <v>16.287712379549451</v>
      </c>
      <c r="X190" s="16">
        <f t="shared" si="37"/>
        <v>14.609640474436812</v>
      </c>
      <c r="Y190" s="3">
        <f t="shared" si="38"/>
        <v>0.3125</v>
      </c>
      <c r="Z190" s="3">
        <f t="shared" si="39"/>
        <v>-1.6780719051126378</v>
      </c>
      <c r="AA190" s="3">
        <f t="shared" si="40"/>
        <v>0.42264973081037416</v>
      </c>
      <c r="AB190" s="3">
        <f t="shared" si="41"/>
        <v>0.37401940329452038</v>
      </c>
      <c r="AC190" s="16" t="s">
        <v>447</v>
      </c>
      <c r="AD190" s="16" t="s">
        <v>311</v>
      </c>
      <c r="AE190" s="16" t="s">
        <v>60</v>
      </c>
      <c r="AF190" s="16" t="s">
        <v>44</v>
      </c>
      <c r="AG190" s="16" t="s">
        <v>44</v>
      </c>
      <c r="AH190" s="16" t="s">
        <v>44</v>
      </c>
      <c r="AI190" s="16">
        <v>0.01</v>
      </c>
      <c r="AJ190" s="16">
        <v>0.01</v>
      </c>
      <c r="AK190" s="15" t="s">
        <v>45</v>
      </c>
    </row>
    <row r="191" spans="1:37" x14ac:dyDescent="0.5">
      <c r="A191" s="16" t="s">
        <v>950</v>
      </c>
      <c r="B191" s="16" t="s">
        <v>951</v>
      </c>
      <c r="C191" s="16" t="s">
        <v>952</v>
      </c>
      <c r="D191" s="16"/>
      <c r="E191" s="16"/>
      <c r="F191" s="16"/>
      <c r="G191" s="16"/>
      <c r="H191" s="16">
        <v>22765214</v>
      </c>
      <c r="I191" s="16"/>
      <c r="J191" s="16"/>
      <c r="K191" s="16"/>
      <c r="L191" s="16"/>
      <c r="M191" s="16">
        <v>193</v>
      </c>
      <c r="N191" s="16">
        <v>21.5</v>
      </c>
      <c r="O191" s="16">
        <f t="shared" si="28"/>
        <v>0</v>
      </c>
      <c r="P191" s="16">
        <f t="shared" si="29"/>
        <v>0</v>
      </c>
      <c r="Q191" s="16">
        <f t="shared" si="30"/>
        <v>22765214</v>
      </c>
      <c r="R191" s="17">
        <v>80000</v>
      </c>
      <c r="S191" s="16">
        <f t="shared" si="32"/>
        <v>0</v>
      </c>
      <c r="T191" s="16">
        <f t="shared" si="33"/>
        <v>0</v>
      </c>
      <c r="U191" s="16">
        <f t="shared" si="34"/>
        <v>0</v>
      </c>
      <c r="V191" s="17">
        <f>25000</f>
        <v>25000</v>
      </c>
      <c r="W191" s="16">
        <f t="shared" si="36"/>
        <v>16.287712379549451</v>
      </c>
      <c r="X191" s="16">
        <f t="shared" si="37"/>
        <v>14.609640474436812</v>
      </c>
      <c r="Y191" s="3">
        <f t="shared" si="38"/>
        <v>0.3125</v>
      </c>
      <c r="Z191" s="3">
        <f t="shared" si="39"/>
        <v>-1.6780719051126378</v>
      </c>
      <c r="AA191" s="3">
        <f t="shared" si="40"/>
        <v>0.42264973081037416</v>
      </c>
      <c r="AB191" s="3">
        <f t="shared" si="41"/>
        <v>0.37401940329452038</v>
      </c>
      <c r="AC191" s="16" t="s">
        <v>447</v>
      </c>
      <c r="AD191" s="16" t="s">
        <v>311</v>
      </c>
      <c r="AE191" s="16" t="s">
        <v>60</v>
      </c>
      <c r="AF191" s="16" t="s">
        <v>44</v>
      </c>
      <c r="AG191" s="16" t="s">
        <v>44</v>
      </c>
      <c r="AH191" s="16" t="s">
        <v>44</v>
      </c>
      <c r="AI191" s="16">
        <v>0.01</v>
      </c>
      <c r="AJ191" s="16">
        <v>0.01</v>
      </c>
      <c r="AK191" s="15" t="s">
        <v>45</v>
      </c>
    </row>
    <row r="192" spans="1:37" x14ac:dyDescent="0.5">
      <c r="A192" s="16" t="s">
        <v>953</v>
      </c>
      <c r="B192" s="16" t="s">
        <v>954</v>
      </c>
      <c r="C192" s="16" t="s">
        <v>955</v>
      </c>
      <c r="D192" s="16"/>
      <c r="E192" s="16"/>
      <c r="F192" s="16"/>
      <c r="G192" s="16"/>
      <c r="H192" s="16">
        <v>22765214</v>
      </c>
      <c r="I192" s="16"/>
      <c r="J192" s="16"/>
      <c r="K192" s="16"/>
      <c r="L192" s="16"/>
      <c r="M192" s="16">
        <v>126</v>
      </c>
      <c r="N192" s="16">
        <v>13.9</v>
      </c>
      <c r="O192" s="16">
        <f t="shared" si="28"/>
        <v>0</v>
      </c>
      <c r="P192" s="16">
        <f t="shared" si="29"/>
        <v>0</v>
      </c>
      <c r="Q192" s="16">
        <f t="shared" si="30"/>
        <v>22765214</v>
      </c>
      <c r="R192" s="17">
        <v>80000</v>
      </c>
      <c r="S192" s="16">
        <f t="shared" si="32"/>
        <v>0</v>
      </c>
      <c r="T192" s="16">
        <f t="shared" si="33"/>
        <v>0</v>
      </c>
      <c r="U192" s="16">
        <f t="shared" si="34"/>
        <v>0</v>
      </c>
      <c r="V192" s="17">
        <f>25000</f>
        <v>25000</v>
      </c>
      <c r="W192" s="16">
        <f t="shared" si="36"/>
        <v>16.287712379549451</v>
      </c>
      <c r="X192" s="16">
        <f t="shared" si="37"/>
        <v>14.609640474436812</v>
      </c>
      <c r="Y192" s="3">
        <f t="shared" si="38"/>
        <v>0.3125</v>
      </c>
      <c r="Z192" s="3">
        <f t="shared" si="39"/>
        <v>-1.6780719051126378</v>
      </c>
      <c r="AA192" s="3">
        <f t="shared" si="40"/>
        <v>0.42264973081037416</v>
      </c>
      <c r="AB192" s="3">
        <f t="shared" si="41"/>
        <v>0.37401940329452038</v>
      </c>
      <c r="AC192" s="16" t="s">
        <v>956</v>
      </c>
      <c r="AD192" s="16" t="s">
        <v>467</v>
      </c>
      <c r="AE192" s="16" t="s">
        <v>60</v>
      </c>
      <c r="AF192" s="16" t="s">
        <v>44</v>
      </c>
      <c r="AG192" s="16" t="s">
        <v>957</v>
      </c>
      <c r="AH192" s="16" t="s">
        <v>44</v>
      </c>
      <c r="AI192" s="16">
        <v>0.01</v>
      </c>
      <c r="AJ192" s="16">
        <v>0.01</v>
      </c>
      <c r="AK192" s="15" t="s">
        <v>45</v>
      </c>
    </row>
    <row r="193" spans="1:37" x14ac:dyDescent="0.5">
      <c r="A193" s="16" t="s">
        <v>958</v>
      </c>
      <c r="B193" s="16" t="s">
        <v>959</v>
      </c>
      <c r="C193" s="16" t="s">
        <v>960</v>
      </c>
      <c r="D193" s="16"/>
      <c r="E193" s="16"/>
      <c r="F193" s="16"/>
      <c r="G193" s="16"/>
      <c r="H193" s="16">
        <v>22765214</v>
      </c>
      <c r="I193" s="16"/>
      <c r="J193" s="16"/>
      <c r="K193" s="16"/>
      <c r="L193" s="16"/>
      <c r="M193" s="16">
        <v>126</v>
      </c>
      <c r="N193" s="16">
        <v>13.9</v>
      </c>
      <c r="O193" s="16">
        <f t="shared" si="28"/>
        <v>0</v>
      </c>
      <c r="P193" s="16">
        <f t="shared" si="29"/>
        <v>0</v>
      </c>
      <c r="Q193" s="16">
        <f t="shared" si="30"/>
        <v>22765214</v>
      </c>
      <c r="R193" s="17">
        <v>80000</v>
      </c>
      <c r="S193" s="16">
        <f t="shared" si="32"/>
        <v>0</v>
      </c>
      <c r="T193" s="16">
        <f t="shared" si="33"/>
        <v>0</v>
      </c>
      <c r="U193" s="16">
        <f t="shared" si="34"/>
        <v>0</v>
      </c>
      <c r="V193" s="17">
        <f>25000</f>
        <v>25000</v>
      </c>
      <c r="W193" s="16">
        <f t="shared" si="36"/>
        <v>16.287712379549451</v>
      </c>
      <c r="X193" s="16">
        <f t="shared" si="37"/>
        <v>14.609640474436812</v>
      </c>
      <c r="Y193" s="3">
        <f t="shared" si="38"/>
        <v>0.3125</v>
      </c>
      <c r="Z193" s="3">
        <f t="shared" si="39"/>
        <v>-1.6780719051126378</v>
      </c>
      <c r="AA193" s="3">
        <f t="shared" si="40"/>
        <v>0.42264973081037416</v>
      </c>
      <c r="AB193" s="3">
        <f t="shared" si="41"/>
        <v>0.37401940329452038</v>
      </c>
      <c r="AC193" s="16" t="s">
        <v>447</v>
      </c>
      <c r="AD193" s="16" t="s">
        <v>72</v>
      </c>
      <c r="AE193" s="16" t="s">
        <v>60</v>
      </c>
      <c r="AF193" s="16"/>
      <c r="AG193" s="16" t="s">
        <v>961</v>
      </c>
      <c r="AH193" s="16" t="s">
        <v>44</v>
      </c>
      <c r="AI193" s="16">
        <v>0.01</v>
      </c>
      <c r="AJ193" s="16">
        <v>0.01</v>
      </c>
      <c r="AK193" s="15" t="s">
        <v>45</v>
      </c>
    </row>
    <row r="194" spans="1:37" x14ac:dyDescent="0.5">
      <c r="A194" s="16" t="s">
        <v>962</v>
      </c>
      <c r="B194" s="16" t="s">
        <v>963</v>
      </c>
      <c r="C194" s="16" t="s">
        <v>964</v>
      </c>
      <c r="D194" s="16"/>
      <c r="E194" s="16"/>
      <c r="F194" s="16"/>
      <c r="G194" s="16"/>
      <c r="H194" s="16">
        <v>22765214</v>
      </c>
      <c r="I194" s="16"/>
      <c r="J194" s="16"/>
      <c r="K194" s="16"/>
      <c r="L194" s="16"/>
      <c r="M194" s="16">
        <v>126</v>
      </c>
      <c r="N194" s="16">
        <v>13.9</v>
      </c>
      <c r="O194" s="16">
        <f t="shared" ref="O194:O257" si="42">(I194-F194)*3.72</f>
        <v>0</v>
      </c>
      <c r="P194" s="16">
        <f t="shared" ref="P194:P257" si="43">(G194-D194)*5.89</f>
        <v>0</v>
      </c>
      <c r="Q194" s="16">
        <f t="shared" ref="Q194:Q250" si="44">(H194-F194)*1</f>
        <v>22765214</v>
      </c>
      <c r="R194" s="17">
        <v>80000</v>
      </c>
      <c r="S194" s="16">
        <f t="shared" ref="S194:S257" si="45">(K194-E194)*1.23</f>
        <v>0</v>
      </c>
      <c r="T194" s="16">
        <f t="shared" ref="T194:T257" si="46">(L194-F194)*12.4</f>
        <v>0</v>
      </c>
      <c r="U194" s="16">
        <f t="shared" ref="U194:U257" si="47">(J194-D194)*1</f>
        <v>0</v>
      </c>
      <c r="V194" s="17">
        <f>25000</f>
        <v>25000</v>
      </c>
      <c r="W194" s="16">
        <f t="shared" ref="W194:W257" si="48">LOG(R194,2)</f>
        <v>16.287712379549451</v>
      </c>
      <c r="X194" s="16">
        <f t="shared" ref="X194:X257" si="49">LOG(V194,2)</f>
        <v>14.609640474436812</v>
      </c>
      <c r="Y194" s="3">
        <f t="shared" ref="Y194:Y257" si="50">V194/R194</f>
        <v>0.3125</v>
      </c>
      <c r="Z194" s="3">
        <f t="shared" ref="Z194:Z257" si="51">LOG(Y194,2)</f>
        <v>-1.6780719051126378</v>
      </c>
      <c r="AA194" s="3">
        <f t="shared" ref="AA194:AA257" si="52">TTEST(O194:Q194,S194:U194,2,1)</f>
        <v>0.42264973081037416</v>
      </c>
      <c r="AB194" s="3">
        <f t="shared" ref="AB194:AB257" si="53">-LOG(AA194)</f>
        <v>0.37401940329452038</v>
      </c>
      <c r="AC194" s="16" t="s">
        <v>447</v>
      </c>
      <c r="AD194" s="16" t="s">
        <v>72</v>
      </c>
      <c r="AE194" s="16" t="s">
        <v>60</v>
      </c>
      <c r="AF194" s="16" t="s">
        <v>44</v>
      </c>
      <c r="AG194" s="16" t="s">
        <v>965</v>
      </c>
      <c r="AH194" s="16" t="s">
        <v>44</v>
      </c>
      <c r="AI194" s="16">
        <v>0.01</v>
      </c>
      <c r="AJ194" s="16">
        <v>0.01</v>
      </c>
      <c r="AK194" s="15" t="s">
        <v>62</v>
      </c>
    </row>
    <row r="195" spans="1:37" x14ac:dyDescent="0.5">
      <c r="A195" s="16" t="s">
        <v>966</v>
      </c>
      <c r="B195" s="16" t="s">
        <v>967</v>
      </c>
      <c r="C195" s="16" t="s">
        <v>968</v>
      </c>
      <c r="D195" s="16"/>
      <c r="E195" s="16">
        <v>6146664</v>
      </c>
      <c r="F195" s="16"/>
      <c r="G195" s="16">
        <v>24615426</v>
      </c>
      <c r="H195" s="16"/>
      <c r="I195" s="16"/>
      <c r="J195" s="16"/>
      <c r="K195" s="16"/>
      <c r="L195" s="16">
        <v>3742114.75</v>
      </c>
      <c r="M195" s="16">
        <v>107</v>
      </c>
      <c r="N195" s="16">
        <v>11.7</v>
      </c>
      <c r="O195" s="16">
        <f t="shared" si="42"/>
        <v>0</v>
      </c>
      <c r="P195" s="16">
        <f t="shared" si="43"/>
        <v>144984859.13999999</v>
      </c>
      <c r="Q195" s="16">
        <f t="shared" si="44"/>
        <v>0</v>
      </c>
      <c r="R195" s="17">
        <v>80000</v>
      </c>
      <c r="S195" s="16">
        <f t="shared" si="45"/>
        <v>-7560396.7199999997</v>
      </c>
      <c r="T195" s="16">
        <f t="shared" si="46"/>
        <v>46402222.899999999</v>
      </c>
      <c r="U195" s="16">
        <f t="shared" si="47"/>
        <v>0</v>
      </c>
      <c r="V195" s="17">
        <f>25000</f>
        <v>25000</v>
      </c>
      <c r="W195" s="16">
        <f t="shared" si="48"/>
        <v>16.287712379549451</v>
      </c>
      <c r="X195" s="16">
        <f t="shared" si="49"/>
        <v>14.609640474436812</v>
      </c>
      <c r="Y195" s="3">
        <f t="shared" si="50"/>
        <v>0.3125</v>
      </c>
      <c r="Z195" s="3">
        <f t="shared" si="51"/>
        <v>-1.6780719051126378</v>
      </c>
      <c r="AA195" s="3">
        <f t="shared" si="52"/>
        <v>0.3801922145619977</v>
      </c>
      <c r="AB195" s="3">
        <f t="shared" si="53"/>
        <v>0.41999678070409113</v>
      </c>
      <c r="AC195" s="16" t="s">
        <v>677</v>
      </c>
      <c r="AD195" s="16" t="s">
        <v>72</v>
      </c>
      <c r="AE195" s="16" t="s">
        <v>433</v>
      </c>
      <c r="AF195" s="16" t="s">
        <v>44</v>
      </c>
      <c r="AG195" s="16" t="s">
        <v>969</v>
      </c>
      <c r="AH195" s="16">
        <v>0.60899999999999999</v>
      </c>
      <c r="AI195" s="16">
        <v>0.25</v>
      </c>
      <c r="AJ195" s="16">
        <v>0.152</v>
      </c>
      <c r="AK195" s="15" t="s">
        <v>45</v>
      </c>
    </row>
    <row r="196" spans="1:37" x14ac:dyDescent="0.5">
      <c r="A196" s="16" t="s">
        <v>970</v>
      </c>
      <c r="B196" s="16" t="s">
        <v>971</v>
      </c>
      <c r="C196" s="16" t="s">
        <v>972</v>
      </c>
      <c r="D196" s="16">
        <v>9279435</v>
      </c>
      <c r="E196" s="16"/>
      <c r="F196" s="16"/>
      <c r="G196" s="16">
        <v>2149281</v>
      </c>
      <c r="H196" s="16"/>
      <c r="I196" s="16"/>
      <c r="J196" s="16">
        <v>3267390</v>
      </c>
      <c r="K196" s="16"/>
      <c r="L196" s="16"/>
      <c r="M196" s="16">
        <v>1038</v>
      </c>
      <c r="N196" s="16">
        <v>119.4</v>
      </c>
      <c r="O196" s="16">
        <f t="shared" si="42"/>
        <v>0</v>
      </c>
      <c r="P196" s="16">
        <f t="shared" si="43"/>
        <v>-41996607.059999995</v>
      </c>
      <c r="Q196" s="16">
        <f t="shared" si="44"/>
        <v>0</v>
      </c>
      <c r="R196" s="17">
        <v>80000</v>
      </c>
      <c r="S196" s="16">
        <f t="shared" si="45"/>
        <v>0</v>
      </c>
      <c r="T196" s="16">
        <f t="shared" si="46"/>
        <v>0</v>
      </c>
      <c r="U196" s="16">
        <f t="shared" si="47"/>
        <v>-6012045</v>
      </c>
      <c r="V196" s="17">
        <f>25000</f>
        <v>25000</v>
      </c>
      <c r="W196" s="16">
        <f t="shared" si="48"/>
        <v>16.287712379549451</v>
      </c>
      <c r="X196" s="16">
        <f t="shared" si="49"/>
        <v>14.609640474436812</v>
      </c>
      <c r="Y196" s="3">
        <f t="shared" si="50"/>
        <v>0.3125</v>
      </c>
      <c r="Z196" s="3">
        <f t="shared" si="51"/>
        <v>-1.6780719051126378</v>
      </c>
      <c r="AA196" s="3">
        <f t="shared" si="52"/>
        <v>0.51029304844696477</v>
      </c>
      <c r="AB196" s="3">
        <f t="shared" si="53"/>
        <v>0.29218034787722835</v>
      </c>
      <c r="AC196" s="16" t="s">
        <v>86</v>
      </c>
      <c r="AD196" s="16" t="s">
        <v>973</v>
      </c>
      <c r="AE196" s="16" t="s">
        <v>396</v>
      </c>
      <c r="AF196" s="16" t="s">
        <v>44</v>
      </c>
      <c r="AG196" s="16" t="s">
        <v>44</v>
      </c>
      <c r="AH196" s="16">
        <v>0.35199999999999998</v>
      </c>
      <c r="AI196" s="16">
        <v>4.3170000000000002</v>
      </c>
      <c r="AJ196" s="16">
        <v>1.52</v>
      </c>
      <c r="AK196" s="15" t="s">
        <v>62</v>
      </c>
    </row>
    <row r="197" spans="1:37" x14ac:dyDescent="0.5">
      <c r="A197" s="16" t="s">
        <v>974</v>
      </c>
      <c r="B197" s="16" t="s">
        <v>975</v>
      </c>
      <c r="C197" s="16" t="s">
        <v>976</v>
      </c>
      <c r="D197" s="16">
        <v>15021643.75</v>
      </c>
      <c r="E197" s="16">
        <v>5215318.375</v>
      </c>
      <c r="F197" s="16">
        <v>22040629</v>
      </c>
      <c r="G197" s="16">
        <v>5530008.125</v>
      </c>
      <c r="H197" s="16">
        <v>8399551</v>
      </c>
      <c r="I197" s="16">
        <v>28808619</v>
      </c>
      <c r="J197" s="16">
        <v>4048484.75</v>
      </c>
      <c r="K197" s="16">
        <v>6407958</v>
      </c>
      <c r="L197" s="16">
        <v>7888886.25</v>
      </c>
      <c r="M197" s="16">
        <v>642</v>
      </c>
      <c r="N197" s="16">
        <v>71.7</v>
      </c>
      <c r="O197" s="16">
        <f t="shared" si="42"/>
        <v>25176922.800000001</v>
      </c>
      <c r="P197" s="16">
        <f t="shared" si="43"/>
        <v>-55905733.831249997</v>
      </c>
      <c r="Q197" s="16">
        <f t="shared" si="44"/>
        <v>-13641078</v>
      </c>
      <c r="R197" s="17">
        <v>80000</v>
      </c>
      <c r="S197" s="16">
        <f t="shared" si="45"/>
        <v>1466946.73875</v>
      </c>
      <c r="T197" s="16">
        <f t="shared" si="46"/>
        <v>-175481610.09999999</v>
      </c>
      <c r="U197" s="16">
        <f t="shared" si="47"/>
        <v>-10973159</v>
      </c>
      <c r="V197" s="17">
        <f>25000</f>
        <v>25000</v>
      </c>
      <c r="W197" s="16">
        <f t="shared" si="48"/>
        <v>16.287712379549451</v>
      </c>
      <c r="X197" s="16">
        <f t="shared" si="49"/>
        <v>14.609640474436812</v>
      </c>
      <c r="Y197" s="3">
        <f t="shared" si="50"/>
        <v>0.3125</v>
      </c>
      <c r="Z197" s="3">
        <f t="shared" si="51"/>
        <v>-1.6780719051126378</v>
      </c>
      <c r="AA197" s="3">
        <f t="shared" si="52"/>
        <v>0.33417727604445568</v>
      </c>
      <c r="AB197" s="3">
        <f t="shared" si="53"/>
        <v>0.47602308533440801</v>
      </c>
      <c r="AC197" s="16" t="s">
        <v>41</v>
      </c>
      <c r="AD197" s="16" t="s">
        <v>380</v>
      </c>
      <c r="AE197" s="16" t="s">
        <v>44</v>
      </c>
      <c r="AF197" s="16" t="s">
        <v>44</v>
      </c>
      <c r="AG197" s="16" t="s">
        <v>44</v>
      </c>
      <c r="AH197" s="16">
        <v>0.42699999999999999</v>
      </c>
      <c r="AI197" s="16">
        <v>1.788</v>
      </c>
      <c r="AJ197" s="16">
        <v>0.76300000000000001</v>
      </c>
      <c r="AK197" s="15" t="s">
        <v>485</v>
      </c>
    </row>
    <row r="198" spans="1:37" x14ac:dyDescent="0.5">
      <c r="A198" s="16" t="s">
        <v>977</v>
      </c>
      <c r="B198" s="16" t="s">
        <v>978</v>
      </c>
      <c r="C198" s="16" t="s">
        <v>979</v>
      </c>
      <c r="D198" s="16">
        <v>13917320.125</v>
      </c>
      <c r="E198" s="16">
        <v>3489403.1875</v>
      </c>
      <c r="F198" s="16">
        <v>3332604</v>
      </c>
      <c r="G198" s="16">
        <v>2483055.75</v>
      </c>
      <c r="H198" s="16">
        <v>573169.25</v>
      </c>
      <c r="I198" s="16">
        <v>47347687</v>
      </c>
      <c r="J198" s="16">
        <v>704225.125</v>
      </c>
      <c r="K198" s="16">
        <v>80962350</v>
      </c>
      <c r="L198" s="16"/>
      <c r="M198" s="16">
        <v>579</v>
      </c>
      <c r="N198" s="16">
        <v>64.099999999999994</v>
      </c>
      <c r="O198" s="16">
        <f t="shared" si="42"/>
        <v>163736108.76000002</v>
      </c>
      <c r="P198" s="16">
        <f t="shared" si="43"/>
        <v>-67347817.168750003</v>
      </c>
      <c r="Q198" s="16">
        <f t="shared" si="44"/>
        <v>-2759434.75</v>
      </c>
      <c r="R198" s="17">
        <v>80000</v>
      </c>
      <c r="S198" s="16">
        <f t="shared" si="45"/>
        <v>95291724.579374999</v>
      </c>
      <c r="T198" s="16">
        <f t="shared" si="46"/>
        <v>-41324289.600000001</v>
      </c>
      <c r="U198" s="16">
        <f t="shared" si="47"/>
        <v>-13213095</v>
      </c>
      <c r="V198" s="17">
        <f>25000</f>
        <v>25000</v>
      </c>
      <c r="W198" s="16">
        <f t="shared" si="48"/>
        <v>16.287712379549451</v>
      </c>
      <c r="X198" s="16">
        <f t="shared" si="49"/>
        <v>14.609640474436812</v>
      </c>
      <c r="Y198" s="3">
        <f t="shared" si="50"/>
        <v>0.3125</v>
      </c>
      <c r="Z198" s="3">
        <f t="shared" si="51"/>
        <v>-1.6780719051126378</v>
      </c>
      <c r="AA198" s="3">
        <f t="shared" si="52"/>
        <v>0.58728809116816283</v>
      </c>
      <c r="AB198" s="3">
        <f t="shared" si="53"/>
        <v>0.23114880554626455</v>
      </c>
      <c r="AC198" s="16" t="s">
        <v>44</v>
      </c>
      <c r="AD198" s="16" t="s">
        <v>200</v>
      </c>
      <c r="AE198" s="16" t="s">
        <v>44</v>
      </c>
      <c r="AF198" s="16" t="s">
        <v>44</v>
      </c>
      <c r="AG198" s="16" t="s">
        <v>44</v>
      </c>
      <c r="AH198" s="16">
        <v>2.1640000000000001</v>
      </c>
      <c r="AI198" s="16">
        <v>1.405</v>
      </c>
      <c r="AJ198" s="16">
        <v>3.0409999999999999</v>
      </c>
      <c r="AK198" s="15" t="s">
        <v>62</v>
      </c>
    </row>
    <row r="199" spans="1:37" x14ac:dyDescent="0.5">
      <c r="A199" s="16" t="s">
        <v>980</v>
      </c>
      <c r="B199" s="16" t="s">
        <v>981</v>
      </c>
      <c r="C199" s="16" t="s">
        <v>982</v>
      </c>
      <c r="D199" s="16">
        <v>141098692.25</v>
      </c>
      <c r="E199" s="16">
        <v>41553127.875</v>
      </c>
      <c r="F199" s="16">
        <v>45536768.75</v>
      </c>
      <c r="G199" s="16">
        <v>151899777.375</v>
      </c>
      <c r="H199" s="16">
        <v>247996289</v>
      </c>
      <c r="I199" s="16">
        <v>435152548.625</v>
      </c>
      <c r="J199" s="16">
        <v>185245238.5</v>
      </c>
      <c r="K199" s="16">
        <v>413056181.3125</v>
      </c>
      <c r="L199" s="16">
        <v>82272808.4375</v>
      </c>
      <c r="M199" s="16">
        <v>335</v>
      </c>
      <c r="N199" s="16">
        <v>36</v>
      </c>
      <c r="O199" s="16">
        <f t="shared" si="42"/>
        <v>1449370701.135</v>
      </c>
      <c r="P199" s="16">
        <f t="shared" si="43"/>
        <v>63618391.386249997</v>
      </c>
      <c r="Q199" s="16">
        <f t="shared" si="44"/>
        <v>202459520.25</v>
      </c>
      <c r="R199" s="17">
        <f>MEDIAN(O199:Q199)</f>
        <v>202459520.25</v>
      </c>
      <c r="S199" s="16">
        <f t="shared" si="45"/>
        <v>456948755.72812498</v>
      </c>
      <c r="T199" s="16">
        <f t="shared" si="46"/>
        <v>455526892.125</v>
      </c>
      <c r="U199" s="16">
        <f t="shared" si="47"/>
        <v>44146546.25</v>
      </c>
      <c r="V199" s="17">
        <f>MEDIAN(S199:U199)</f>
        <v>455526892.125</v>
      </c>
      <c r="W199" s="16">
        <f t="shared" si="48"/>
        <v>27.593058243528592</v>
      </c>
      <c r="X199" s="16">
        <f t="shared" si="49"/>
        <v>28.7629609854427</v>
      </c>
      <c r="Y199" s="3">
        <f t="shared" si="50"/>
        <v>2.2499652847270837</v>
      </c>
      <c r="Z199" s="3">
        <f t="shared" si="51"/>
        <v>1.1699027419141108</v>
      </c>
      <c r="AA199" s="3">
        <f t="shared" si="52"/>
        <v>0.59384850108843623</v>
      </c>
      <c r="AB199" s="3">
        <f t="shared" si="53"/>
        <v>0.22632433537775451</v>
      </c>
      <c r="AC199" s="16" t="s">
        <v>983</v>
      </c>
      <c r="AD199" s="16" t="s">
        <v>395</v>
      </c>
      <c r="AE199" s="16" t="s">
        <v>189</v>
      </c>
      <c r="AF199" s="16" t="s">
        <v>44</v>
      </c>
      <c r="AG199" s="16" t="s">
        <v>984</v>
      </c>
      <c r="AH199" s="16">
        <v>4.0679999999999996</v>
      </c>
      <c r="AI199" s="16">
        <v>0.184</v>
      </c>
      <c r="AJ199" s="16">
        <v>0.747</v>
      </c>
      <c r="AK199" s="15" t="s">
        <v>485</v>
      </c>
    </row>
    <row r="200" spans="1:37" x14ac:dyDescent="0.5">
      <c r="A200" s="16" t="s">
        <v>985</v>
      </c>
      <c r="B200" s="16" t="s">
        <v>986</v>
      </c>
      <c r="C200" s="16" t="s">
        <v>987</v>
      </c>
      <c r="D200" s="16">
        <v>3593232.875</v>
      </c>
      <c r="E200" s="16">
        <v>942714.6875</v>
      </c>
      <c r="F200" s="16">
        <v>3300169.375</v>
      </c>
      <c r="G200" s="16">
        <v>6103202.25</v>
      </c>
      <c r="H200" s="16">
        <v>11746425</v>
      </c>
      <c r="I200" s="16">
        <v>7876474.75</v>
      </c>
      <c r="J200" s="16">
        <v>15076812.5</v>
      </c>
      <c r="K200" s="16">
        <v>6671132.5</v>
      </c>
      <c r="L200" s="16">
        <v>3901920.25</v>
      </c>
      <c r="M200" s="16">
        <v>739</v>
      </c>
      <c r="N200" s="16">
        <v>83.1</v>
      </c>
      <c r="O200" s="16">
        <f t="shared" si="42"/>
        <v>17023855.995000001</v>
      </c>
      <c r="P200" s="16">
        <f t="shared" si="43"/>
        <v>14783719.618749999</v>
      </c>
      <c r="Q200" s="16">
        <f t="shared" si="44"/>
        <v>8446255.625</v>
      </c>
      <c r="R200" s="17">
        <f>MEDIAN(O200:Q200)</f>
        <v>14783719.618749999</v>
      </c>
      <c r="S200" s="16">
        <f t="shared" si="45"/>
        <v>7045953.9093749998</v>
      </c>
      <c r="T200" s="16">
        <f t="shared" si="46"/>
        <v>7461710.8500000006</v>
      </c>
      <c r="U200" s="16">
        <f t="shared" si="47"/>
        <v>11483579.625</v>
      </c>
      <c r="V200" s="17">
        <f>MEDIAN(S200:U200)</f>
        <v>7461710.8500000006</v>
      </c>
      <c r="W200" s="16">
        <f t="shared" si="48"/>
        <v>23.817505964844734</v>
      </c>
      <c r="X200" s="16">
        <f t="shared" si="49"/>
        <v>22.831075024446221</v>
      </c>
      <c r="Y200" s="3">
        <f t="shared" si="50"/>
        <v>0.50472486237742298</v>
      </c>
      <c r="Z200" s="3">
        <f t="shared" si="51"/>
        <v>-0.98643094039851198</v>
      </c>
      <c r="AA200" s="3">
        <f t="shared" si="52"/>
        <v>0.35382457166905668</v>
      </c>
      <c r="AB200" s="3">
        <f t="shared" si="53"/>
        <v>0.45121201040387221</v>
      </c>
      <c r="AC200" s="16" t="s">
        <v>300</v>
      </c>
      <c r="AD200" s="16" t="s">
        <v>988</v>
      </c>
      <c r="AE200" s="16" t="s">
        <v>51</v>
      </c>
      <c r="AF200" s="16" t="s">
        <v>52</v>
      </c>
      <c r="AG200" s="16" t="s">
        <v>989</v>
      </c>
      <c r="AH200" s="16">
        <v>2.0209999999999999</v>
      </c>
      <c r="AI200" s="16">
        <v>0.41899999999999998</v>
      </c>
      <c r="AJ200" s="16">
        <v>0.84699999999999998</v>
      </c>
      <c r="AK200" s="15" t="s">
        <v>242</v>
      </c>
    </row>
    <row r="201" spans="1:37" x14ac:dyDescent="0.5">
      <c r="A201" s="16" t="s">
        <v>990</v>
      </c>
      <c r="B201" s="16" t="s">
        <v>991</v>
      </c>
      <c r="C201" s="16" t="s">
        <v>992</v>
      </c>
      <c r="D201" s="16">
        <v>34293498.25</v>
      </c>
      <c r="E201" s="16">
        <v>1028610.3125</v>
      </c>
      <c r="F201" s="16"/>
      <c r="G201" s="16">
        <v>6538869.734375</v>
      </c>
      <c r="H201" s="16"/>
      <c r="I201" s="16">
        <v>43793144.5</v>
      </c>
      <c r="J201" s="16">
        <v>273407.125</v>
      </c>
      <c r="K201" s="16">
        <v>26581077.25</v>
      </c>
      <c r="L201" s="16"/>
      <c r="M201" s="16">
        <v>379</v>
      </c>
      <c r="N201" s="16">
        <v>43.1</v>
      </c>
      <c r="O201" s="16">
        <f t="shared" si="42"/>
        <v>162910497.54000002</v>
      </c>
      <c r="P201" s="16">
        <f t="shared" si="43"/>
        <v>-163474761.95703125</v>
      </c>
      <c r="Q201" s="16">
        <f t="shared" si="44"/>
        <v>0</v>
      </c>
      <c r="R201" s="17">
        <v>80000</v>
      </c>
      <c r="S201" s="16">
        <f t="shared" si="45"/>
        <v>31429534.333124999</v>
      </c>
      <c r="T201" s="16">
        <f t="shared" si="46"/>
        <v>0</v>
      </c>
      <c r="U201" s="16">
        <f t="shared" si="47"/>
        <v>-34020091.125</v>
      </c>
      <c r="V201" s="17">
        <f>25000</f>
        <v>25000</v>
      </c>
      <c r="W201" s="16">
        <f t="shared" si="48"/>
        <v>16.287712379549451</v>
      </c>
      <c r="X201" s="16">
        <f t="shared" si="49"/>
        <v>14.609640474436812</v>
      </c>
      <c r="Y201" s="3">
        <f t="shared" si="50"/>
        <v>0.3125</v>
      </c>
      <c r="Z201" s="3">
        <f t="shared" si="51"/>
        <v>-1.6780719051126378</v>
      </c>
      <c r="AA201" s="3">
        <f t="shared" si="52"/>
        <v>0.99449543342067193</v>
      </c>
      <c r="AB201" s="3">
        <f t="shared" si="53"/>
        <v>2.397206752473451E-3</v>
      </c>
      <c r="AC201" s="16" t="s">
        <v>993</v>
      </c>
      <c r="AD201" s="16" t="s">
        <v>994</v>
      </c>
      <c r="AE201" s="16" t="s">
        <v>240</v>
      </c>
      <c r="AF201" s="16" t="s">
        <v>52</v>
      </c>
      <c r="AG201" s="16" t="s">
        <v>995</v>
      </c>
      <c r="AH201" s="16">
        <v>0.45400000000000001</v>
      </c>
      <c r="AI201" s="16">
        <v>0.35099999999999998</v>
      </c>
      <c r="AJ201" s="16">
        <v>0.159</v>
      </c>
      <c r="AK201" s="15" t="s">
        <v>62</v>
      </c>
    </row>
    <row r="202" spans="1:37" x14ac:dyDescent="0.5">
      <c r="A202" s="16" t="s">
        <v>996</v>
      </c>
      <c r="B202" s="16" t="s">
        <v>997</v>
      </c>
      <c r="C202" s="16" t="s">
        <v>998</v>
      </c>
      <c r="D202" s="16">
        <v>8213400.125</v>
      </c>
      <c r="E202" s="16"/>
      <c r="F202" s="16">
        <v>5288812</v>
      </c>
      <c r="G202" s="16">
        <v>2402089.5</v>
      </c>
      <c r="H202" s="16">
        <v>11467793</v>
      </c>
      <c r="I202" s="16">
        <v>18718935.5</v>
      </c>
      <c r="J202" s="16">
        <v>20686070</v>
      </c>
      <c r="K202" s="16">
        <v>11708288</v>
      </c>
      <c r="L202" s="16"/>
      <c r="M202" s="16">
        <v>274</v>
      </c>
      <c r="N202" s="16">
        <v>30.7</v>
      </c>
      <c r="O202" s="16">
        <f t="shared" si="42"/>
        <v>49960059.420000002</v>
      </c>
      <c r="P202" s="16">
        <f t="shared" si="43"/>
        <v>-34228619.581249997</v>
      </c>
      <c r="Q202" s="16">
        <f t="shared" si="44"/>
        <v>6178981</v>
      </c>
      <c r="R202" s="17">
        <f>MEDIAN(O202:Q202)</f>
        <v>6178981</v>
      </c>
      <c r="S202" s="16">
        <f t="shared" si="45"/>
        <v>14401194.24</v>
      </c>
      <c r="T202" s="16">
        <f t="shared" si="46"/>
        <v>-65581268.800000004</v>
      </c>
      <c r="U202" s="16">
        <f t="shared" si="47"/>
        <v>12472669.875</v>
      </c>
      <c r="V202" s="17">
        <f>MEDIAN(S202:U202)</f>
        <v>12472669.875</v>
      </c>
      <c r="W202" s="16">
        <f t="shared" si="48"/>
        <v>22.558937506570249</v>
      </c>
      <c r="X202" s="16">
        <f t="shared" si="49"/>
        <v>23.572266982878467</v>
      </c>
      <c r="Y202" s="3">
        <f t="shared" si="50"/>
        <v>2.0185642058132238</v>
      </c>
      <c r="Z202" s="3">
        <f t="shared" si="51"/>
        <v>1.0133294763082203</v>
      </c>
      <c r="AA202" s="3">
        <f t="shared" si="52"/>
        <v>0.26818113115572861</v>
      </c>
      <c r="AB202" s="3">
        <f t="shared" si="53"/>
        <v>0.57157178175370271</v>
      </c>
      <c r="AC202" s="16" t="s">
        <v>999</v>
      </c>
      <c r="AD202" s="16" t="s">
        <v>118</v>
      </c>
      <c r="AE202" s="16" t="s">
        <v>396</v>
      </c>
      <c r="AF202" s="16" t="s">
        <v>52</v>
      </c>
      <c r="AG202" s="16" t="s">
        <v>1000</v>
      </c>
      <c r="AH202" s="16">
        <v>2.3610000000000002</v>
      </c>
      <c r="AI202" s="16">
        <v>0.57499999999999996</v>
      </c>
      <c r="AJ202" s="16">
        <v>1.357</v>
      </c>
      <c r="AK202" s="15" t="s">
        <v>82</v>
      </c>
    </row>
    <row r="203" spans="1:37" x14ac:dyDescent="0.5">
      <c r="A203" s="16" t="s">
        <v>1001</v>
      </c>
      <c r="B203" s="16" t="s">
        <v>1002</v>
      </c>
      <c r="C203" s="16" t="s">
        <v>1003</v>
      </c>
      <c r="D203" s="16">
        <v>690351664.9375</v>
      </c>
      <c r="E203" s="16">
        <v>823631106.8125</v>
      </c>
      <c r="F203" s="16">
        <v>1106563093.625</v>
      </c>
      <c r="G203" s="16">
        <v>453691185.9375</v>
      </c>
      <c r="H203" s="16">
        <v>558746345</v>
      </c>
      <c r="I203" s="16">
        <v>1015483097.3125</v>
      </c>
      <c r="J203" s="16">
        <v>391456762.625</v>
      </c>
      <c r="K203" s="16">
        <v>640293801.875</v>
      </c>
      <c r="L203" s="16">
        <v>181921272.25</v>
      </c>
      <c r="M203" s="16">
        <v>679</v>
      </c>
      <c r="N203" s="16">
        <v>75.3</v>
      </c>
      <c r="O203" s="16">
        <f t="shared" si="42"/>
        <v>-338817586.28250003</v>
      </c>
      <c r="P203" s="16">
        <f t="shared" si="43"/>
        <v>-1393930221.3099999</v>
      </c>
      <c r="Q203" s="16">
        <f t="shared" si="44"/>
        <v>-547816748.625</v>
      </c>
      <c r="R203" s="17">
        <v>80000</v>
      </c>
      <c r="S203" s="16">
        <f t="shared" si="45"/>
        <v>-225504885.073125</v>
      </c>
      <c r="T203" s="16">
        <f t="shared" si="46"/>
        <v>-11465558585.050001</v>
      </c>
      <c r="U203" s="16">
        <f t="shared" si="47"/>
        <v>-298894902.3125</v>
      </c>
      <c r="V203" s="17">
        <f>25000</f>
        <v>25000</v>
      </c>
      <c r="W203" s="16">
        <f t="shared" si="48"/>
        <v>16.287712379549451</v>
      </c>
      <c r="X203" s="16">
        <f t="shared" si="49"/>
        <v>14.609640474436812</v>
      </c>
      <c r="Y203" s="3">
        <f t="shared" si="50"/>
        <v>0.3125</v>
      </c>
      <c r="Z203" s="3">
        <f t="shared" si="51"/>
        <v>-1.6780719051126378</v>
      </c>
      <c r="AA203" s="3">
        <f t="shared" si="52"/>
        <v>0.44361972093631419</v>
      </c>
      <c r="AB203" s="3">
        <f t="shared" si="53"/>
        <v>0.35298915570717332</v>
      </c>
      <c r="AC203" s="16" t="s">
        <v>178</v>
      </c>
      <c r="AD203" s="16" t="s">
        <v>809</v>
      </c>
      <c r="AE203" s="16" t="s">
        <v>107</v>
      </c>
      <c r="AF203" s="16" t="s">
        <v>44</v>
      </c>
      <c r="AG203" s="16" t="s">
        <v>44</v>
      </c>
      <c r="AH203" s="16">
        <v>0.47499999999999998</v>
      </c>
      <c r="AI203" s="16">
        <v>1.474</v>
      </c>
      <c r="AJ203" s="16">
        <v>0.70099999999999996</v>
      </c>
      <c r="AK203" s="15" t="s">
        <v>485</v>
      </c>
    </row>
    <row r="204" spans="1:37" x14ac:dyDescent="0.5">
      <c r="A204" s="16" t="s">
        <v>1004</v>
      </c>
      <c r="B204" s="16" t="s">
        <v>1005</v>
      </c>
      <c r="C204" s="16" t="s">
        <v>1006</v>
      </c>
      <c r="D204" s="16">
        <v>33689662.5</v>
      </c>
      <c r="E204" s="16">
        <v>60762780</v>
      </c>
      <c r="F204" s="16">
        <v>52648205.5</v>
      </c>
      <c r="G204" s="16">
        <v>32306171</v>
      </c>
      <c r="H204" s="16">
        <v>46430392.5</v>
      </c>
      <c r="I204" s="16">
        <v>50054738</v>
      </c>
      <c r="J204" s="16">
        <v>35755068</v>
      </c>
      <c r="K204" s="16">
        <v>55402579</v>
      </c>
      <c r="L204" s="16">
        <v>21843668</v>
      </c>
      <c r="M204" s="16">
        <v>151</v>
      </c>
      <c r="N204" s="16">
        <v>16.899999999999999</v>
      </c>
      <c r="O204" s="16">
        <f t="shared" si="42"/>
        <v>-9647699.0999999996</v>
      </c>
      <c r="P204" s="16">
        <f t="shared" si="43"/>
        <v>-8148764.9349999996</v>
      </c>
      <c r="Q204" s="16">
        <f t="shared" si="44"/>
        <v>-6217813</v>
      </c>
      <c r="R204" s="17">
        <v>80000</v>
      </c>
      <c r="S204" s="16">
        <f t="shared" si="45"/>
        <v>-6593047.2299999995</v>
      </c>
      <c r="T204" s="16">
        <f t="shared" si="46"/>
        <v>-381976265</v>
      </c>
      <c r="U204" s="16">
        <f t="shared" si="47"/>
        <v>2065405.5</v>
      </c>
      <c r="V204" s="17">
        <f>25000</f>
        <v>25000</v>
      </c>
      <c r="W204" s="16">
        <f t="shared" si="48"/>
        <v>16.287712379549451</v>
      </c>
      <c r="X204" s="16">
        <f t="shared" si="49"/>
        <v>14.609640474436812</v>
      </c>
      <c r="Y204" s="3">
        <f t="shared" si="50"/>
        <v>0.3125</v>
      </c>
      <c r="Z204" s="3">
        <f t="shared" si="51"/>
        <v>-1.6780719051126378</v>
      </c>
      <c r="AA204" s="3">
        <f t="shared" si="52"/>
        <v>0.44031633125714109</v>
      </c>
      <c r="AB204" s="3">
        <f t="shared" si="53"/>
        <v>0.35623520633396483</v>
      </c>
      <c r="AC204" s="16" t="s">
        <v>155</v>
      </c>
      <c r="AD204" s="16" t="s">
        <v>179</v>
      </c>
      <c r="AE204" s="16" t="s">
        <v>80</v>
      </c>
      <c r="AF204" s="16" t="s">
        <v>44</v>
      </c>
      <c r="AG204" s="16" t="s">
        <v>1007</v>
      </c>
      <c r="AH204" s="16">
        <v>0.67900000000000005</v>
      </c>
      <c r="AI204" s="16">
        <v>1.1339999999999999</v>
      </c>
      <c r="AJ204" s="16">
        <v>0.77</v>
      </c>
      <c r="AK204" s="15" t="s">
        <v>62</v>
      </c>
    </row>
    <row r="205" spans="1:37" x14ac:dyDescent="0.5">
      <c r="A205" s="16" t="s">
        <v>1008</v>
      </c>
      <c r="B205" s="16" t="s">
        <v>1009</v>
      </c>
      <c r="C205" s="16" t="s">
        <v>1010</v>
      </c>
      <c r="D205" s="16">
        <v>1984258.9375</v>
      </c>
      <c r="E205" s="16">
        <v>35032979</v>
      </c>
      <c r="F205" s="16">
        <v>35509684</v>
      </c>
      <c r="G205" s="16"/>
      <c r="H205" s="16">
        <v>31947480</v>
      </c>
      <c r="I205" s="16">
        <v>15499720</v>
      </c>
      <c r="J205" s="16">
        <v>8651282</v>
      </c>
      <c r="K205" s="16">
        <v>27118050</v>
      </c>
      <c r="L205" s="16">
        <v>7436508.75</v>
      </c>
      <c r="M205" s="16">
        <v>172</v>
      </c>
      <c r="N205" s="16">
        <v>19.8</v>
      </c>
      <c r="O205" s="16">
        <f t="shared" si="42"/>
        <v>-74437066.079999998</v>
      </c>
      <c r="P205" s="16">
        <f t="shared" si="43"/>
        <v>-11687285.141874999</v>
      </c>
      <c r="Q205" s="16">
        <f t="shared" si="44"/>
        <v>-3562204</v>
      </c>
      <c r="R205" s="17">
        <v>80000</v>
      </c>
      <c r="S205" s="16">
        <f t="shared" si="45"/>
        <v>-9735362.6699999999</v>
      </c>
      <c r="T205" s="16">
        <f t="shared" si="46"/>
        <v>-348107373.10000002</v>
      </c>
      <c r="U205" s="16">
        <f t="shared" si="47"/>
        <v>6667023.0625</v>
      </c>
      <c r="V205" s="17">
        <f>25000</f>
        <v>25000</v>
      </c>
      <c r="W205" s="16">
        <f t="shared" si="48"/>
        <v>16.287712379549451</v>
      </c>
      <c r="X205" s="16">
        <f t="shared" si="49"/>
        <v>14.609640474436812</v>
      </c>
      <c r="Y205" s="3">
        <f t="shared" si="50"/>
        <v>0.3125</v>
      </c>
      <c r="Z205" s="3">
        <f t="shared" si="51"/>
        <v>-1.6780719051126378</v>
      </c>
      <c r="AA205" s="3">
        <f t="shared" si="52"/>
        <v>0.55951549021938984</v>
      </c>
      <c r="AB205" s="3">
        <f t="shared" si="53"/>
        <v>0.25218788550081339</v>
      </c>
      <c r="AC205" s="16" t="s">
        <v>155</v>
      </c>
      <c r="AD205" s="16" t="s">
        <v>179</v>
      </c>
      <c r="AE205" s="16" t="s">
        <v>80</v>
      </c>
      <c r="AF205" s="16" t="s">
        <v>44</v>
      </c>
      <c r="AG205" s="16" t="s">
        <v>1011</v>
      </c>
      <c r="AH205" s="16">
        <v>0.247</v>
      </c>
      <c r="AI205" s="16">
        <v>1.5740000000000001</v>
      </c>
      <c r="AJ205" s="16">
        <v>0.38900000000000001</v>
      </c>
      <c r="AK205" s="15" t="s">
        <v>485</v>
      </c>
    </row>
    <row r="206" spans="1:37" x14ac:dyDescent="0.5">
      <c r="A206" s="16" t="s">
        <v>1012</v>
      </c>
      <c r="B206" s="16" t="s">
        <v>1013</v>
      </c>
      <c r="C206" s="16" t="s">
        <v>1014</v>
      </c>
      <c r="D206" s="16">
        <v>47940875.375</v>
      </c>
      <c r="E206" s="16">
        <v>98920715.375</v>
      </c>
      <c r="F206" s="16">
        <v>84377599.375</v>
      </c>
      <c r="G206" s="16">
        <v>65557571.1875</v>
      </c>
      <c r="H206" s="16">
        <v>56140758.25</v>
      </c>
      <c r="I206" s="16">
        <v>80380258.25</v>
      </c>
      <c r="J206" s="16">
        <v>25275340.75</v>
      </c>
      <c r="K206" s="16">
        <v>36816462.625</v>
      </c>
      <c r="L206" s="16">
        <v>17945531.65625</v>
      </c>
      <c r="M206" s="16">
        <v>2054</v>
      </c>
      <c r="N206" s="16">
        <v>233</v>
      </c>
      <c r="O206" s="16">
        <f t="shared" si="42"/>
        <v>-14870108.985000001</v>
      </c>
      <c r="P206" s="16">
        <f t="shared" si="43"/>
        <v>103762338.33562499</v>
      </c>
      <c r="Q206" s="16">
        <f t="shared" si="44"/>
        <v>-28236841.125</v>
      </c>
      <c r="R206" s="17">
        <v>80000</v>
      </c>
      <c r="S206" s="16">
        <f t="shared" si="45"/>
        <v>-76388230.882499993</v>
      </c>
      <c r="T206" s="16">
        <f t="shared" si="46"/>
        <v>-823757639.71249998</v>
      </c>
      <c r="U206" s="16">
        <f t="shared" si="47"/>
        <v>-22665534.625</v>
      </c>
      <c r="V206" s="17">
        <f>25000</f>
        <v>25000</v>
      </c>
      <c r="W206" s="16">
        <f t="shared" si="48"/>
        <v>16.287712379549451</v>
      </c>
      <c r="X206" s="16">
        <f t="shared" si="49"/>
        <v>14.609640474436812</v>
      </c>
      <c r="Y206" s="3">
        <f t="shared" si="50"/>
        <v>0.3125</v>
      </c>
      <c r="Z206" s="3">
        <f t="shared" si="51"/>
        <v>-1.6780719051126378</v>
      </c>
      <c r="AA206" s="3">
        <f t="shared" si="52"/>
        <v>0.38917774476044886</v>
      </c>
      <c r="AB206" s="3">
        <f t="shared" si="53"/>
        <v>0.40985200294654922</v>
      </c>
      <c r="AC206" s="16" t="s">
        <v>1015</v>
      </c>
      <c r="AD206" s="16" t="s">
        <v>1016</v>
      </c>
      <c r="AE206" s="16" t="s">
        <v>381</v>
      </c>
      <c r="AF206" s="16" t="s">
        <v>44</v>
      </c>
      <c r="AG206" s="16" t="s">
        <v>1017</v>
      </c>
      <c r="AH206" s="16">
        <v>0.3</v>
      </c>
      <c r="AI206" s="16">
        <v>1.2869999999999999</v>
      </c>
      <c r="AJ206" s="16">
        <v>0.38600000000000001</v>
      </c>
      <c r="AK206" s="15" t="s">
        <v>485</v>
      </c>
    </row>
    <row r="207" spans="1:37" x14ac:dyDescent="0.5">
      <c r="A207" s="16" t="s">
        <v>1018</v>
      </c>
      <c r="B207" s="16" t="s">
        <v>1019</v>
      </c>
      <c r="C207" s="16" t="s">
        <v>1020</v>
      </c>
      <c r="D207" s="16">
        <v>66992972.75</v>
      </c>
      <c r="E207" s="16">
        <v>13355460.1875</v>
      </c>
      <c r="F207" s="16">
        <v>11600871.28125</v>
      </c>
      <c r="G207" s="16">
        <v>49053828</v>
      </c>
      <c r="H207" s="16">
        <v>47225125.75</v>
      </c>
      <c r="I207" s="16">
        <v>157633237.1875</v>
      </c>
      <c r="J207" s="16">
        <v>21879118.34375</v>
      </c>
      <c r="K207" s="16">
        <v>120924822.5</v>
      </c>
      <c r="L207" s="16">
        <v>15001572.6875</v>
      </c>
      <c r="M207" s="16">
        <v>355</v>
      </c>
      <c r="N207" s="16">
        <v>40.4</v>
      </c>
      <c r="O207" s="16">
        <f t="shared" si="42"/>
        <v>543240401.17124999</v>
      </c>
      <c r="P207" s="16">
        <f t="shared" si="43"/>
        <v>-105661562.5775</v>
      </c>
      <c r="Q207" s="16">
        <f t="shared" si="44"/>
        <v>35624254.46875</v>
      </c>
      <c r="R207" s="17">
        <f>MEDIAN(O207:Q207)</f>
        <v>35624254.46875</v>
      </c>
      <c r="S207" s="16">
        <f t="shared" si="45"/>
        <v>132310315.644375</v>
      </c>
      <c r="T207" s="16">
        <f t="shared" si="46"/>
        <v>42168697.4375</v>
      </c>
      <c r="U207" s="16">
        <f t="shared" si="47"/>
        <v>-45113854.40625</v>
      </c>
      <c r="V207" s="17">
        <f>MEDIAN(S207:U207)</f>
        <v>42168697.4375</v>
      </c>
      <c r="W207" s="16">
        <f t="shared" si="48"/>
        <v>25.086356486502826</v>
      </c>
      <c r="X207" s="16">
        <f t="shared" si="49"/>
        <v>25.329669122644273</v>
      </c>
      <c r="Y207" s="3">
        <f t="shared" si="50"/>
        <v>1.1837075067631482</v>
      </c>
      <c r="Z207" s="3">
        <f t="shared" si="51"/>
        <v>0.2433126361414433</v>
      </c>
      <c r="AA207" s="3">
        <f t="shared" si="52"/>
        <v>0.55300763084989968</v>
      </c>
      <c r="AB207" s="3">
        <f t="shared" si="53"/>
        <v>0.2572688759048159</v>
      </c>
      <c r="AC207" s="16" t="s">
        <v>1021</v>
      </c>
      <c r="AD207" s="16" t="s">
        <v>395</v>
      </c>
      <c r="AE207" s="16" t="s">
        <v>145</v>
      </c>
      <c r="AF207" s="16" t="s">
        <v>44</v>
      </c>
      <c r="AG207" s="16" t="s">
        <v>1022</v>
      </c>
      <c r="AH207" s="16">
        <v>1.6379999999999999</v>
      </c>
      <c r="AI207" s="16">
        <v>0.27200000000000002</v>
      </c>
      <c r="AJ207" s="16">
        <v>0.44600000000000001</v>
      </c>
      <c r="AK207" s="15" t="s">
        <v>62</v>
      </c>
    </row>
    <row r="208" spans="1:37" x14ac:dyDescent="0.5">
      <c r="A208" s="16" t="s">
        <v>1023</v>
      </c>
      <c r="B208" s="16" t="s">
        <v>1024</v>
      </c>
      <c r="C208" s="16" t="s">
        <v>1025</v>
      </c>
      <c r="D208" s="16"/>
      <c r="E208" s="16">
        <v>5126372</v>
      </c>
      <c r="F208" s="16"/>
      <c r="G208" s="16">
        <v>1184334.375</v>
      </c>
      <c r="H208" s="16"/>
      <c r="I208" s="16"/>
      <c r="J208" s="16"/>
      <c r="K208" s="16"/>
      <c r="L208" s="16">
        <v>352938.71875</v>
      </c>
      <c r="M208" s="16">
        <v>1026</v>
      </c>
      <c r="N208" s="16">
        <v>112.4</v>
      </c>
      <c r="O208" s="16">
        <f t="shared" si="42"/>
        <v>0</v>
      </c>
      <c r="P208" s="16">
        <f t="shared" si="43"/>
        <v>6975729.46875</v>
      </c>
      <c r="Q208" s="16">
        <f t="shared" si="44"/>
        <v>0</v>
      </c>
      <c r="R208" s="17">
        <v>80000</v>
      </c>
      <c r="S208" s="16">
        <f t="shared" si="45"/>
        <v>-6305437.5599999996</v>
      </c>
      <c r="T208" s="16">
        <f t="shared" si="46"/>
        <v>4376440.1124999998</v>
      </c>
      <c r="U208" s="16">
        <f t="shared" si="47"/>
        <v>0</v>
      </c>
      <c r="V208" s="17">
        <f>25000</f>
        <v>25000</v>
      </c>
      <c r="W208" s="16">
        <f t="shared" si="48"/>
        <v>16.287712379549451</v>
      </c>
      <c r="X208" s="16">
        <f t="shared" si="49"/>
        <v>14.609640474436812</v>
      </c>
      <c r="Y208" s="3">
        <f t="shared" si="50"/>
        <v>0.3125</v>
      </c>
      <c r="Z208" s="3">
        <f t="shared" si="51"/>
        <v>-1.6780719051126378</v>
      </c>
      <c r="AA208" s="3">
        <f t="shared" si="52"/>
        <v>0.24618604158272306</v>
      </c>
      <c r="AB208" s="3">
        <f t="shared" si="53"/>
        <v>0.60873657461937214</v>
      </c>
      <c r="AC208" s="16" t="s">
        <v>741</v>
      </c>
      <c r="AD208" s="16" t="s">
        <v>732</v>
      </c>
      <c r="AE208" s="16" t="s">
        <v>80</v>
      </c>
      <c r="AF208" s="16" t="s">
        <v>44</v>
      </c>
      <c r="AG208" s="16" t="s">
        <v>44</v>
      </c>
      <c r="AH208" s="16">
        <v>6.9000000000000006E-2</v>
      </c>
      <c r="AI208" s="16">
        <v>4.3280000000000003</v>
      </c>
      <c r="AJ208" s="16">
        <v>0.29799999999999999</v>
      </c>
      <c r="AK208" s="15" t="s">
        <v>62</v>
      </c>
    </row>
    <row r="209" spans="1:37" x14ac:dyDescent="0.5">
      <c r="A209" s="16" t="s">
        <v>1026</v>
      </c>
      <c r="B209" s="16" t="s">
        <v>1027</v>
      </c>
      <c r="C209" s="16" t="s">
        <v>1028</v>
      </c>
      <c r="D209" s="16">
        <v>1935604.625</v>
      </c>
      <c r="E209" s="16">
        <v>3293457.875</v>
      </c>
      <c r="F209" s="16">
        <v>1496899.5</v>
      </c>
      <c r="G209" s="16">
        <v>6797634.4375</v>
      </c>
      <c r="H209" s="16">
        <v>12442295</v>
      </c>
      <c r="I209" s="16">
        <v>18529454</v>
      </c>
      <c r="J209" s="16">
        <v>4171482.75</v>
      </c>
      <c r="K209" s="16">
        <v>16294336.5</v>
      </c>
      <c r="L209" s="16">
        <v>6554357.25</v>
      </c>
      <c r="M209" s="16">
        <v>1037</v>
      </c>
      <c r="N209" s="16">
        <v>111</v>
      </c>
      <c r="O209" s="16">
        <f t="shared" si="42"/>
        <v>63361102.740000002</v>
      </c>
      <c r="P209" s="16">
        <f t="shared" si="43"/>
        <v>28637355.595624998</v>
      </c>
      <c r="Q209" s="16">
        <f t="shared" si="44"/>
        <v>10945395.5</v>
      </c>
      <c r="R209" s="17">
        <f>MEDIAN(O209:Q209)</f>
        <v>28637355.595624998</v>
      </c>
      <c r="S209" s="16">
        <f t="shared" si="45"/>
        <v>15991080.70875</v>
      </c>
      <c r="T209" s="16">
        <f t="shared" si="46"/>
        <v>62712476.100000001</v>
      </c>
      <c r="U209" s="16">
        <f t="shared" si="47"/>
        <v>2235878.125</v>
      </c>
      <c r="V209" s="17">
        <f>MEDIAN(S209:U209)</f>
        <v>15991080.70875</v>
      </c>
      <c r="W209" s="16">
        <f t="shared" si="48"/>
        <v>24.771394942944422</v>
      </c>
      <c r="X209" s="16">
        <f t="shared" si="49"/>
        <v>23.930764106498728</v>
      </c>
      <c r="Y209" s="3">
        <f t="shared" si="50"/>
        <v>0.55839934854854401</v>
      </c>
      <c r="Z209" s="3">
        <f t="shared" si="51"/>
        <v>-0.8406308364456947</v>
      </c>
      <c r="AA209" s="3">
        <f t="shared" si="52"/>
        <v>0.78467015907725268</v>
      </c>
      <c r="AB209" s="3">
        <f t="shared" si="53"/>
        <v>0.10531286324970957</v>
      </c>
      <c r="AC209" s="16" t="s">
        <v>1029</v>
      </c>
      <c r="AD209" s="16" t="s">
        <v>1030</v>
      </c>
      <c r="AE209" s="16" t="s">
        <v>222</v>
      </c>
      <c r="AF209" s="16" t="s">
        <v>44</v>
      </c>
      <c r="AG209" s="16" t="s">
        <v>1031</v>
      </c>
      <c r="AH209" s="16">
        <v>3.3860000000000001</v>
      </c>
      <c r="AI209" s="16">
        <v>0.156</v>
      </c>
      <c r="AJ209" s="16">
        <v>0.52700000000000002</v>
      </c>
      <c r="AK209" s="15" t="s">
        <v>82</v>
      </c>
    </row>
    <row r="210" spans="1:37" x14ac:dyDescent="0.5">
      <c r="A210" s="16" t="s">
        <v>1026</v>
      </c>
      <c r="B210" s="16" t="s">
        <v>1032</v>
      </c>
      <c r="C210" s="16" t="s">
        <v>1033</v>
      </c>
      <c r="D210" s="16">
        <v>1935604.625</v>
      </c>
      <c r="E210" s="16">
        <v>3293457.875</v>
      </c>
      <c r="F210" s="16">
        <v>1496899.5</v>
      </c>
      <c r="G210" s="16">
        <v>6797634.4375</v>
      </c>
      <c r="H210" s="16">
        <v>12442295</v>
      </c>
      <c r="I210" s="16">
        <v>18529454</v>
      </c>
      <c r="J210" s="16">
        <v>4171482.75</v>
      </c>
      <c r="K210" s="16">
        <v>16294336.5</v>
      </c>
      <c r="L210" s="16">
        <v>6554357.25</v>
      </c>
      <c r="M210" s="16">
        <v>394</v>
      </c>
      <c r="N210" s="16">
        <v>45.6</v>
      </c>
      <c r="O210" s="16">
        <f t="shared" si="42"/>
        <v>63361102.740000002</v>
      </c>
      <c r="P210" s="16">
        <f t="shared" si="43"/>
        <v>28637355.595624998</v>
      </c>
      <c r="Q210" s="16">
        <f t="shared" si="44"/>
        <v>10945395.5</v>
      </c>
      <c r="R210" s="17">
        <f>MEDIAN(O210:Q210)</f>
        <v>28637355.595624998</v>
      </c>
      <c r="S210" s="16">
        <f t="shared" si="45"/>
        <v>15991080.70875</v>
      </c>
      <c r="T210" s="16">
        <f t="shared" si="46"/>
        <v>62712476.100000001</v>
      </c>
      <c r="U210" s="16">
        <f t="shared" si="47"/>
        <v>2235878.125</v>
      </c>
      <c r="V210" s="17">
        <f>MEDIAN(S210:U210)</f>
        <v>15991080.70875</v>
      </c>
      <c r="W210" s="16">
        <f t="shared" si="48"/>
        <v>24.771394942944422</v>
      </c>
      <c r="X210" s="16">
        <f t="shared" si="49"/>
        <v>23.930764106498728</v>
      </c>
      <c r="Y210" s="3">
        <f t="shared" si="50"/>
        <v>0.55839934854854401</v>
      </c>
      <c r="Z210" s="3">
        <f t="shared" si="51"/>
        <v>-0.8406308364456947</v>
      </c>
      <c r="AA210" s="3">
        <f t="shared" si="52"/>
        <v>0.78467015907725268</v>
      </c>
      <c r="AB210" s="3">
        <f t="shared" si="53"/>
        <v>0.10531286324970957</v>
      </c>
      <c r="AC210" s="16" t="s">
        <v>1034</v>
      </c>
      <c r="AD210" s="16" t="s">
        <v>341</v>
      </c>
      <c r="AE210" s="16" t="s">
        <v>396</v>
      </c>
      <c r="AF210" s="16" t="s">
        <v>44</v>
      </c>
      <c r="AG210" s="16" t="s">
        <v>1031</v>
      </c>
      <c r="AH210" s="16">
        <v>3.3860000000000001</v>
      </c>
      <c r="AI210" s="16">
        <v>0.156</v>
      </c>
      <c r="AJ210" s="16">
        <v>0.52700000000000002</v>
      </c>
      <c r="AK210" s="15" t="s">
        <v>82</v>
      </c>
    </row>
    <row r="211" spans="1:37" x14ac:dyDescent="0.5">
      <c r="A211" s="16" t="s">
        <v>1035</v>
      </c>
      <c r="B211" s="16" t="s">
        <v>1036</v>
      </c>
      <c r="C211" s="16" t="s">
        <v>1037</v>
      </c>
      <c r="D211" s="16">
        <v>21772046</v>
      </c>
      <c r="E211" s="16"/>
      <c r="F211" s="16">
        <v>5833889.5</v>
      </c>
      <c r="G211" s="16"/>
      <c r="H211" s="16">
        <v>385807.875</v>
      </c>
      <c r="I211" s="16">
        <v>4058895.5</v>
      </c>
      <c r="J211" s="16">
        <v>1183546.625</v>
      </c>
      <c r="K211" s="16">
        <v>1376342</v>
      </c>
      <c r="L211" s="16"/>
      <c r="M211" s="16">
        <v>916</v>
      </c>
      <c r="N211" s="16">
        <v>102.4</v>
      </c>
      <c r="O211" s="16">
        <f t="shared" si="42"/>
        <v>-6602977.6800000006</v>
      </c>
      <c r="P211" s="16">
        <f t="shared" si="43"/>
        <v>-128237350.94</v>
      </c>
      <c r="Q211" s="16">
        <f t="shared" si="44"/>
        <v>-5448081.625</v>
      </c>
      <c r="R211" s="17">
        <v>80000</v>
      </c>
      <c r="S211" s="16">
        <f t="shared" si="45"/>
        <v>1692900.66</v>
      </c>
      <c r="T211" s="16">
        <f t="shared" si="46"/>
        <v>-72340229.799999997</v>
      </c>
      <c r="U211" s="16">
        <f t="shared" si="47"/>
        <v>-20588499.375</v>
      </c>
      <c r="V211" s="17">
        <f>25000</f>
        <v>25000</v>
      </c>
      <c r="W211" s="16">
        <f t="shared" si="48"/>
        <v>16.287712379549451</v>
      </c>
      <c r="X211" s="16">
        <f t="shared" si="49"/>
        <v>14.609640474436812</v>
      </c>
      <c r="Y211" s="3">
        <f t="shared" si="50"/>
        <v>0.3125</v>
      </c>
      <c r="Z211" s="3">
        <f t="shared" si="51"/>
        <v>-1.6780719051126378</v>
      </c>
      <c r="AA211" s="3">
        <f t="shared" si="52"/>
        <v>0.51590917711734074</v>
      </c>
      <c r="AB211" s="3">
        <f t="shared" si="53"/>
        <v>0.28742674672259694</v>
      </c>
      <c r="AC211" s="16" t="s">
        <v>447</v>
      </c>
      <c r="AD211" s="16" t="s">
        <v>732</v>
      </c>
      <c r="AE211" s="16" t="s">
        <v>107</v>
      </c>
      <c r="AF211" s="16" t="s">
        <v>44</v>
      </c>
      <c r="AG211" s="16" t="s">
        <v>44</v>
      </c>
      <c r="AH211" s="16">
        <v>0.113</v>
      </c>
      <c r="AI211" s="16">
        <v>9.0060000000000002</v>
      </c>
      <c r="AJ211" s="16">
        <v>1.02</v>
      </c>
      <c r="AK211" s="15" t="s">
        <v>485</v>
      </c>
    </row>
    <row r="212" spans="1:37" x14ac:dyDescent="0.5">
      <c r="A212" s="16" t="s">
        <v>1038</v>
      </c>
      <c r="B212" s="16" t="s">
        <v>1039</v>
      </c>
      <c r="C212" s="16" t="s">
        <v>1040</v>
      </c>
      <c r="D212" s="16"/>
      <c r="E212" s="16">
        <v>1753773.25</v>
      </c>
      <c r="F212" s="16"/>
      <c r="G212" s="16">
        <v>8796060.25</v>
      </c>
      <c r="H212" s="16"/>
      <c r="I212" s="16"/>
      <c r="J212" s="16"/>
      <c r="K212" s="16"/>
      <c r="L212" s="16">
        <v>1449680.65625</v>
      </c>
      <c r="M212" s="16">
        <v>2115</v>
      </c>
      <c r="N212" s="16">
        <v>238.1</v>
      </c>
      <c r="O212" s="16">
        <f t="shared" si="42"/>
        <v>0</v>
      </c>
      <c r="P212" s="16">
        <f t="shared" si="43"/>
        <v>51808794.872499995</v>
      </c>
      <c r="Q212" s="16">
        <f t="shared" si="44"/>
        <v>0</v>
      </c>
      <c r="R212" s="17">
        <v>80000</v>
      </c>
      <c r="S212" s="16">
        <f t="shared" si="45"/>
        <v>-2157141.0975000001</v>
      </c>
      <c r="T212" s="16">
        <f t="shared" si="46"/>
        <v>17976040.137499999</v>
      </c>
      <c r="U212" s="16">
        <f t="shared" si="47"/>
        <v>0</v>
      </c>
      <c r="V212" s="17">
        <f>25000</f>
        <v>25000</v>
      </c>
      <c r="W212" s="16">
        <f t="shared" si="48"/>
        <v>16.287712379549451</v>
      </c>
      <c r="X212" s="16">
        <f t="shared" si="49"/>
        <v>14.609640474436812</v>
      </c>
      <c r="Y212" s="3">
        <f t="shared" si="50"/>
        <v>0.3125</v>
      </c>
      <c r="Z212" s="3">
        <f t="shared" si="51"/>
        <v>-1.6780719051126378</v>
      </c>
      <c r="AA212" s="3">
        <f t="shared" si="52"/>
        <v>0.38708303360486562</v>
      </c>
      <c r="AB212" s="3">
        <f t="shared" si="53"/>
        <v>0.41219586400335501</v>
      </c>
      <c r="AC212" s="16" t="s">
        <v>178</v>
      </c>
      <c r="AD212" s="16" t="s">
        <v>1041</v>
      </c>
      <c r="AE212" s="16" t="s">
        <v>80</v>
      </c>
      <c r="AF212" s="16" t="s">
        <v>44</v>
      </c>
      <c r="AG212" s="16" t="s">
        <v>1042</v>
      </c>
      <c r="AH212" s="16">
        <v>0.82699999999999996</v>
      </c>
      <c r="AI212" s="16">
        <v>0.19900000000000001</v>
      </c>
      <c r="AJ212" s="16">
        <v>0.16500000000000001</v>
      </c>
      <c r="AK212" s="15" t="s">
        <v>45</v>
      </c>
    </row>
    <row r="213" spans="1:37" x14ac:dyDescent="0.5">
      <c r="A213" s="16" t="s">
        <v>1043</v>
      </c>
      <c r="B213" s="16" t="s">
        <v>1044</v>
      </c>
      <c r="C213" s="16" t="s">
        <v>1045</v>
      </c>
      <c r="D213" s="16">
        <v>6804396.5</v>
      </c>
      <c r="E213" s="16"/>
      <c r="F213" s="16"/>
      <c r="G213" s="16"/>
      <c r="H213" s="16"/>
      <c r="I213" s="16">
        <v>9972910</v>
      </c>
      <c r="J213" s="16"/>
      <c r="K213" s="16">
        <v>13035746.5</v>
      </c>
      <c r="L213" s="16"/>
      <c r="M213" s="16">
        <v>104</v>
      </c>
      <c r="N213" s="16">
        <v>12</v>
      </c>
      <c r="O213" s="16">
        <f t="shared" si="42"/>
        <v>37099225.200000003</v>
      </c>
      <c r="P213" s="16">
        <f t="shared" si="43"/>
        <v>-40077895.384999998</v>
      </c>
      <c r="Q213" s="16">
        <f t="shared" si="44"/>
        <v>0</v>
      </c>
      <c r="R213" s="17">
        <v>80000</v>
      </c>
      <c r="S213" s="16">
        <f t="shared" si="45"/>
        <v>16033968.195</v>
      </c>
      <c r="T213" s="16">
        <f t="shared" si="46"/>
        <v>0</v>
      </c>
      <c r="U213" s="16">
        <f t="shared" si="47"/>
        <v>-6804396.5</v>
      </c>
      <c r="V213" s="17">
        <f>25000</f>
        <v>25000</v>
      </c>
      <c r="W213" s="16">
        <f t="shared" si="48"/>
        <v>16.287712379549451</v>
      </c>
      <c r="X213" s="16">
        <f t="shared" si="49"/>
        <v>14.609640474436812</v>
      </c>
      <c r="Y213" s="3">
        <f t="shared" si="50"/>
        <v>0.3125</v>
      </c>
      <c r="Z213" s="3">
        <f t="shared" si="51"/>
        <v>-1.6780719051126378</v>
      </c>
      <c r="AA213" s="3">
        <f t="shared" si="52"/>
        <v>0.8460542913873268</v>
      </c>
      <c r="AB213" s="3">
        <f t="shared" si="53"/>
        <v>7.2601767347029666E-2</v>
      </c>
      <c r="AC213" s="16" t="s">
        <v>649</v>
      </c>
      <c r="AD213" s="16" t="s">
        <v>973</v>
      </c>
      <c r="AE213" s="16" t="s">
        <v>51</v>
      </c>
      <c r="AF213" s="16" t="s">
        <v>44</v>
      </c>
      <c r="AG213" s="16" t="s">
        <v>1046</v>
      </c>
      <c r="AH213" s="16">
        <v>1.9159999999999999</v>
      </c>
      <c r="AI213" s="16">
        <v>0.68200000000000005</v>
      </c>
      <c r="AJ213" s="16">
        <v>1.3069999999999999</v>
      </c>
      <c r="AK213" s="15" t="s">
        <v>62</v>
      </c>
    </row>
    <row r="214" spans="1:37" x14ac:dyDescent="0.5">
      <c r="A214" s="16" t="s">
        <v>1047</v>
      </c>
      <c r="B214" s="16" t="s">
        <v>1048</v>
      </c>
      <c r="C214" s="16" t="s">
        <v>1049</v>
      </c>
      <c r="D214" s="16">
        <v>939960.5625</v>
      </c>
      <c r="E214" s="16">
        <v>971915.6875</v>
      </c>
      <c r="F214" s="16">
        <v>2882913</v>
      </c>
      <c r="G214" s="16">
        <v>749808.125</v>
      </c>
      <c r="H214" s="16">
        <v>2235052.5</v>
      </c>
      <c r="I214" s="16">
        <v>1636663.25</v>
      </c>
      <c r="J214" s="16">
        <v>823431.3125</v>
      </c>
      <c r="K214" s="16">
        <v>2320128</v>
      </c>
      <c r="L214" s="16">
        <v>652071.5625</v>
      </c>
      <c r="M214" s="16">
        <v>457</v>
      </c>
      <c r="N214" s="16">
        <v>49.8</v>
      </c>
      <c r="O214" s="16">
        <f t="shared" si="42"/>
        <v>-4636049.07</v>
      </c>
      <c r="P214" s="16">
        <f t="shared" si="43"/>
        <v>-1119997.8568749998</v>
      </c>
      <c r="Q214" s="16">
        <f t="shared" si="44"/>
        <v>-647860.5</v>
      </c>
      <c r="R214" s="17">
        <v>80000</v>
      </c>
      <c r="S214" s="16">
        <f t="shared" si="45"/>
        <v>1658301.1443749999</v>
      </c>
      <c r="T214" s="16">
        <f t="shared" si="46"/>
        <v>-27662433.824999999</v>
      </c>
      <c r="U214" s="16">
        <f t="shared" si="47"/>
        <v>-116529.25</v>
      </c>
      <c r="V214" s="17">
        <f>25000</f>
        <v>25000</v>
      </c>
      <c r="W214" s="16">
        <f t="shared" si="48"/>
        <v>16.287712379549451</v>
      </c>
      <c r="X214" s="16">
        <f t="shared" si="49"/>
        <v>14.609640474436812</v>
      </c>
      <c r="Y214" s="3">
        <f t="shared" si="50"/>
        <v>0.3125</v>
      </c>
      <c r="Z214" s="3">
        <f t="shared" si="51"/>
        <v>-1.6780719051126378</v>
      </c>
      <c r="AA214" s="3">
        <f t="shared" si="52"/>
        <v>0.58277433345439156</v>
      </c>
      <c r="AB214" s="3">
        <f t="shared" si="53"/>
        <v>0.23449958367725027</v>
      </c>
      <c r="AC214" s="16" t="s">
        <v>227</v>
      </c>
      <c r="AD214" s="16" t="s">
        <v>380</v>
      </c>
      <c r="AE214" s="16" t="s">
        <v>80</v>
      </c>
      <c r="AF214" s="16" t="s">
        <v>44</v>
      </c>
      <c r="AG214" s="16" t="s">
        <v>1050</v>
      </c>
      <c r="AH214" s="16">
        <v>0.84699999999999998</v>
      </c>
      <c r="AI214" s="16">
        <v>0.59399999999999997</v>
      </c>
      <c r="AJ214" s="16">
        <v>0.503</v>
      </c>
      <c r="AK214" s="15" t="s">
        <v>62</v>
      </c>
    </row>
    <row r="215" spans="1:37" x14ac:dyDescent="0.5">
      <c r="A215" s="16" t="s">
        <v>1051</v>
      </c>
      <c r="B215" s="16" t="s">
        <v>1052</v>
      </c>
      <c r="C215" s="16" t="s">
        <v>1053</v>
      </c>
      <c r="D215" s="16">
        <v>551280.9375</v>
      </c>
      <c r="E215" s="16"/>
      <c r="F215" s="16"/>
      <c r="G215" s="16"/>
      <c r="H215" s="16"/>
      <c r="I215" s="16">
        <v>7324948.75</v>
      </c>
      <c r="J215" s="16"/>
      <c r="K215" s="16">
        <v>5469660.125</v>
      </c>
      <c r="L215" s="16"/>
      <c r="M215" s="16">
        <v>272</v>
      </c>
      <c r="N215" s="16">
        <v>29.8</v>
      </c>
      <c r="O215" s="16">
        <f t="shared" si="42"/>
        <v>27248809.350000001</v>
      </c>
      <c r="P215" s="16">
        <f t="shared" si="43"/>
        <v>-3247044.7218749998</v>
      </c>
      <c r="Q215" s="16">
        <f t="shared" si="44"/>
        <v>0</v>
      </c>
      <c r="R215" s="17">
        <v>80000</v>
      </c>
      <c r="S215" s="16">
        <f t="shared" si="45"/>
        <v>6727681.9537500003</v>
      </c>
      <c r="T215" s="16">
        <f t="shared" si="46"/>
        <v>0</v>
      </c>
      <c r="U215" s="16">
        <f t="shared" si="47"/>
        <v>-551280.9375</v>
      </c>
      <c r="V215" s="17">
        <f>25000</f>
        <v>25000</v>
      </c>
      <c r="W215" s="16">
        <f t="shared" si="48"/>
        <v>16.287712379549451</v>
      </c>
      <c r="X215" s="16">
        <f t="shared" si="49"/>
        <v>14.609640474436812</v>
      </c>
      <c r="Y215" s="3">
        <f t="shared" si="50"/>
        <v>0.3125</v>
      </c>
      <c r="Z215" s="3">
        <f t="shared" si="51"/>
        <v>-1.6780719051126378</v>
      </c>
      <c r="AA215" s="3">
        <f t="shared" si="52"/>
        <v>0.50483030933889461</v>
      </c>
      <c r="AB215" s="3">
        <f t="shared" si="53"/>
        <v>0.29685457851932168</v>
      </c>
      <c r="AC215" s="16" t="s">
        <v>1054</v>
      </c>
      <c r="AD215" s="16" t="s">
        <v>1055</v>
      </c>
      <c r="AE215" s="16" t="s">
        <v>145</v>
      </c>
      <c r="AF215" s="16" t="s">
        <v>52</v>
      </c>
      <c r="AG215" s="16" t="s">
        <v>1056</v>
      </c>
      <c r="AH215" s="16">
        <v>9.9220000000000006</v>
      </c>
      <c r="AI215" s="16">
        <v>7.4999999999999997E-2</v>
      </c>
      <c r="AJ215" s="16">
        <v>0.747</v>
      </c>
      <c r="AK215" s="15" t="s">
        <v>54</v>
      </c>
    </row>
    <row r="216" spans="1:37" x14ac:dyDescent="0.5">
      <c r="A216" s="16" t="s">
        <v>1057</v>
      </c>
      <c r="B216" s="16" t="s">
        <v>1058</v>
      </c>
      <c r="C216" s="16" t="s">
        <v>1059</v>
      </c>
      <c r="D216" s="16">
        <v>1839611.625</v>
      </c>
      <c r="E216" s="16"/>
      <c r="F216" s="16">
        <v>291343.625</v>
      </c>
      <c r="G216" s="16">
        <v>596892.125</v>
      </c>
      <c r="H216" s="16">
        <v>511953.84375</v>
      </c>
      <c r="I216" s="16">
        <v>2704965.75</v>
      </c>
      <c r="J216" s="16">
        <v>1126763.625</v>
      </c>
      <c r="K216" s="16">
        <v>846055.6875</v>
      </c>
      <c r="L216" s="16">
        <v>639591.0625</v>
      </c>
      <c r="M216" s="16">
        <v>558</v>
      </c>
      <c r="N216" s="16">
        <v>63.1</v>
      </c>
      <c r="O216" s="16">
        <f t="shared" si="42"/>
        <v>8978674.3049999997</v>
      </c>
      <c r="P216" s="16">
        <f t="shared" si="43"/>
        <v>-7319617.8549999995</v>
      </c>
      <c r="Q216" s="16">
        <f t="shared" si="44"/>
        <v>220610.21875</v>
      </c>
      <c r="R216" s="17">
        <f>MEDIAN(O216:Q216)</f>
        <v>220610.21875</v>
      </c>
      <c r="S216" s="16">
        <f t="shared" si="45"/>
        <v>1040648.495625</v>
      </c>
      <c r="T216" s="16">
        <f t="shared" si="46"/>
        <v>4318268.2250000006</v>
      </c>
      <c r="U216" s="16">
        <f t="shared" si="47"/>
        <v>-712848</v>
      </c>
      <c r="V216" s="17">
        <f>MEDIAN(S216:U216)</f>
        <v>1040648.495625</v>
      </c>
      <c r="W216" s="16">
        <f t="shared" si="48"/>
        <v>17.751140093101846</v>
      </c>
      <c r="X216" s="16">
        <f t="shared" si="49"/>
        <v>19.989051414854867</v>
      </c>
      <c r="Y216" s="3">
        <f t="shared" si="50"/>
        <v>4.717136411547119</v>
      </c>
      <c r="Z216" s="3">
        <f t="shared" si="51"/>
        <v>2.2379113217530211</v>
      </c>
      <c r="AA216" s="3">
        <f t="shared" si="52"/>
        <v>0.88687075619119971</v>
      </c>
      <c r="AB216" s="3">
        <f t="shared" si="53"/>
        <v>5.2139665357327593E-2</v>
      </c>
      <c r="AC216" s="16" t="s">
        <v>273</v>
      </c>
      <c r="AD216" s="16" t="s">
        <v>1060</v>
      </c>
      <c r="AE216" s="16" t="s">
        <v>145</v>
      </c>
      <c r="AF216" s="16" t="s">
        <v>44</v>
      </c>
      <c r="AG216" s="16" t="s">
        <v>1061</v>
      </c>
      <c r="AH216" s="16">
        <v>1.1559999999999999</v>
      </c>
      <c r="AI216" s="16">
        <v>1.2270000000000001</v>
      </c>
      <c r="AJ216" s="16">
        <v>1.417</v>
      </c>
      <c r="AK216" s="15" t="s">
        <v>62</v>
      </c>
    </row>
    <row r="217" spans="1:37" x14ac:dyDescent="0.5">
      <c r="A217" s="16" t="s">
        <v>1062</v>
      </c>
      <c r="B217" s="16" t="s">
        <v>1063</v>
      </c>
      <c r="C217" s="16" t="s">
        <v>1064</v>
      </c>
      <c r="D217" s="16">
        <v>14300818</v>
      </c>
      <c r="E217" s="16">
        <v>6342337</v>
      </c>
      <c r="F217" s="16">
        <v>9697114.875</v>
      </c>
      <c r="G217" s="16">
        <v>27048686</v>
      </c>
      <c r="H217" s="16">
        <v>25493026</v>
      </c>
      <c r="I217" s="16">
        <v>41044085</v>
      </c>
      <c r="J217" s="16">
        <v>31000206</v>
      </c>
      <c r="K217" s="16">
        <v>44691195</v>
      </c>
      <c r="L217" s="16">
        <v>14768101</v>
      </c>
      <c r="M217" s="16">
        <v>357</v>
      </c>
      <c r="N217" s="16">
        <v>40.200000000000003</v>
      </c>
      <c r="O217" s="16">
        <f t="shared" si="42"/>
        <v>116610728.86500001</v>
      </c>
      <c r="P217" s="16">
        <f t="shared" si="43"/>
        <v>75084942.519999996</v>
      </c>
      <c r="Q217" s="16">
        <f t="shared" si="44"/>
        <v>15795911.125</v>
      </c>
      <c r="R217" s="17">
        <f>MEDIAN(O217:Q217)</f>
        <v>75084942.519999996</v>
      </c>
      <c r="S217" s="16">
        <f t="shared" si="45"/>
        <v>47169095.339999996</v>
      </c>
      <c r="T217" s="16">
        <f t="shared" si="46"/>
        <v>62880227.950000003</v>
      </c>
      <c r="U217" s="16">
        <f t="shared" si="47"/>
        <v>16699388</v>
      </c>
      <c r="V217" s="17">
        <f>MEDIAN(S217:U217)</f>
        <v>47169095.339999996</v>
      </c>
      <c r="W217" s="16">
        <f t="shared" si="48"/>
        <v>26.162020283938151</v>
      </c>
      <c r="X217" s="16">
        <f t="shared" si="49"/>
        <v>25.491338595776281</v>
      </c>
      <c r="Y217" s="3">
        <f t="shared" si="50"/>
        <v>0.62820978157419249</v>
      </c>
      <c r="Z217" s="3">
        <f t="shared" si="51"/>
        <v>-0.67068168816186791</v>
      </c>
      <c r="AA217" s="3">
        <f t="shared" si="52"/>
        <v>0.33887762775715957</v>
      </c>
      <c r="AB217" s="3">
        <f t="shared" si="53"/>
        <v>0.4699571017507882</v>
      </c>
      <c r="AC217" s="16" t="s">
        <v>1065</v>
      </c>
      <c r="AD217" s="16" t="s">
        <v>1066</v>
      </c>
      <c r="AE217" s="16" t="s">
        <v>396</v>
      </c>
      <c r="AF217" s="16" t="s">
        <v>44</v>
      </c>
      <c r="AG217" s="16" t="s">
        <v>44</v>
      </c>
      <c r="AH217" s="16">
        <v>3.1970000000000001</v>
      </c>
      <c r="AI217" s="16">
        <v>0.35899999999999999</v>
      </c>
      <c r="AJ217" s="16">
        <v>1.1459999999999999</v>
      </c>
      <c r="AK217" s="15" t="s">
        <v>82</v>
      </c>
    </row>
    <row r="218" spans="1:37" x14ac:dyDescent="0.5">
      <c r="A218" s="16" t="s">
        <v>1067</v>
      </c>
      <c r="B218" s="16" t="s">
        <v>1068</v>
      </c>
      <c r="C218" s="16" t="s">
        <v>1069</v>
      </c>
      <c r="D218" s="16">
        <v>54084460</v>
      </c>
      <c r="E218" s="16">
        <v>109925.2109375</v>
      </c>
      <c r="F218" s="16">
        <v>7414609</v>
      </c>
      <c r="G218" s="16">
        <v>2454854.359375</v>
      </c>
      <c r="H218" s="16">
        <v>1219710.78125</v>
      </c>
      <c r="I218" s="16">
        <v>40964987</v>
      </c>
      <c r="J218" s="16">
        <v>296527.90625</v>
      </c>
      <c r="K218" s="16">
        <v>32954224</v>
      </c>
      <c r="L218" s="16">
        <v>2241418.75</v>
      </c>
      <c r="M218" s="16">
        <v>211</v>
      </c>
      <c r="N218" s="16">
        <v>24.2</v>
      </c>
      <c r="O218" s="16">
        <f t="shared" si="42"/>
        <v>124807406.16000001</v>
      </c>
      <c r="P218" s="16">
        <f t="shared" si="43"/>
        <v>-304098377.2232812</v>
      </c>
      <c r="Q218" s="16">
        <f t="shared" si="44"/>
        <v>-6194898.21875</v>
      </c>
      <c r="R218" s="17">
        <v>80000</v>
      </c>
      <c r="S218" s="16">
        <f t="shared" si="45"/>
        <v>40398487.510546878</v>
      </c>
      <c r="T218" s="16">
        <f t="shared" si="46"/>
        <v>-64147559.100000001</v>
      </c>
      <c r="U218" s="16">
        <f t="shared" si="47"/>
        <v>-53787932.09375</v>
      </c>
      <c r="V218" s="17">
        <f>25000</f>
        <v>25000</v>
      </c>
      <c r="W218" s="16">
        <f t="shared" si="48"/>
        <v>16.287712379549451</v>
      </c>
      <c r="X218" s="16">
        <f t="shared" si="49"/>
        <v>14.609640474436812</v>
      </c>
      <c r="Y218" s="3">
        <f t="shared" si="50"/>
        <v>0.3125</v>
      </c>
      <c r="Z218" s="3">
        <f t="shared" si="51"/>
        <v>-1.6780719051126378</v>
      </c>
      <c r="AA218" s="3">
        <f t="shared" si="52"/>
        <v>0.75915972366324525</v>
      </c>
      <c r="AB218" s="3">
        <f t="shared" si="53"/>
        <v>0.11966684095852846</v>
      </c>
      <c r="AC218" s="16" t="s">
        <v>155</v>
      </c>
      <c r="AD218" s="16" t="s">
        <v>200</v>
      </c>
      <c r="AE218" s="16" t="s">
        <v>44</v>
      </c>
      <c r="AF218" s="16" t="s">
        <v>44</v>
      </c>
      <c r="AG218" s="16" t="s">
        <v>44</v>
      </c>
      <c r="AH218" s="16">
        <v>0.30199999999999999</v>
      </c>
      <c r="AI218" s="16">
        <v>3.02</v>
      </c>
      <c r="AJ218" s="16">
        <v>0.91300000000000003</v>
      </c>
      <c r="AK218" s="15" t="s">
        <v>485</v>
      </c>
    </row>
    <row r="219" spans="1:37" x14ac:dyDescent="0.5">
      <c r="A219" s="16" t="s">
        <v>1070</v>
      </c>
      <c r="B219" s="16" t="s">
        <v>1071</v>
      </c>
      <c r="C219" s="16" t="s">
        <v>1072</v>
      </c>
      <c r="D219" s="16">
        <v>3993255.5</v>
      </c>
      <c r="E219" s="16">
        <v>1802555.25</v>
      </c>
      <c r="F219" s="16">
        <v>2850910.5</v>
      </c>
      <c r="G219" s="16">
        <v>5922998</v>
      </c>
      <c r="H219" s="16">
        <v>5638626.5</v>
      </c>
      <c r="I219" s="16">
        <v>10098108</v>
      </c>
      <c r="J219" s="16">
        <v>9528412</v>
      </c>
      <c r="K219" s="16">
        <v>7023354</v>
      </c>
      <c r="L219" s="16">
        <v>3976587.5</v>
      </c>
      <c r="M219" s="16">
        <v>499</v>
      </c>
      <c r="N219" s="16">
        <v>55.7</v>
      </c>
      <c r="O219" s="16">
        <f t="shared" si="42"/>
        <v>26959574.700000003</v>
      </c>
      <c r="P219" s="16">
        <f t="shared" si="43"/>
        <v>11366183.324999999</v>
      </c>
      <c r="Q219" s="16">
        <f t="shared" si="44"/>
        <v>2787716</v>
      </c>
      <c r="R219" s="17">
        <f>MEDIAN(O219:Q219)</f>
        <v>11366183.324999999</v>
      </c>
      <c r="S219" s="16">
        <f t="shared" si="45"/>
        <v>6421582.4625000004</v>
      </c>
      <c r="T219" s="16">
        <f t="shared" si="46"/>
        <v>13958394.800000001</v>
      </c>
      <c r="U219" s="16">
        <f t="shared" si="47"/>
        <v>5535156.5</v>
      </c>
      <c r="V219" s="17">
        <f>MEDIAN(S219:U219)</f>
        <v>6421582.4625000004</v>
      </c>
      <c r="W219" s="16">
        <f t="shared" si="48"/>
        <v>23.438244554107701</v>
      </c>
      <c r="X219" s="16">
        <f t="shared" si="49"/>
        <v>22.614497432011049</v>
      </c>
      <c r="Y219" s="3">
        <f t="shared" si="50"/>
        <v>0.56497262791597647</v>
      </c>
      <c r="Z219" s="3">
        <f t="shared" si="51"/>
        <v>-0.82374712209665124</v>
      </c>
      <c r="AA219" s="3">
        <f t="shared" si="52"/>
        <v>0.57980208980254777</v>
      </c>
      <c r="AB219" s="3">
        <f t="shared" si="53"/>
        <v>0.23672022363421361</v>
      </c>
      <c r="AC219" s="16" t="s">
        <v>1073</v>
      </c>
      <c r="AD219" s="16" t="s">
        <v>118</v>
      </c>
      <c r="AE219" s="16" t="s">
        <v>60</v>
      </c>
      <c r="AF219" s="16" t="s">
        <v>44</v>
      </c>
      <c r="AG219" s="16" t="s">
        <v>1074</v>
      </c>
      <c r="AH219" s="16">
        <v>2.464</v>
      </c>
      <c r="AI219" s="16">
        <v>0.48099999999999998</v>
      </c>
      <c r="AJ219" s="16">
        <v>1.1859999999999999</v>
      </c>
      <c r="AK219" s="15" t="s">
        <v>62</v>
      </c>
    </row>
    <row r="220" spans="1:37" x14ac:dyDescent="0.5">
      <c r="A220" s="16" t="s">
        <v>1075</v>
      </c>
      <c r="B220" s="16" t="s">
        <v>1076</v>
      </c>
      <c r="C220" s="16" t="s">
        <v>1077</v>
      </c>
      <c r="D220" s="16">
        <v>75389562.5</v>
      </c>
      <c r="E220" s="16">
        <v>8847023</v>
      </c>
      <c r="F220" s="16">
        <v>5154415.625</v>
      </c>
      <c r="G220" s="16">
        <v>35505505.5</v>
      </c>
      <c r="H220" s="16">
        <v>24360528.25</v>
      </c>
      <c r="I220" s="16">
        <v>102511783.5</v>
      </c>
      <c r="J220" s="16">
        <v>82669611</v>
      </c>
      <c r="K220" s="16">
        <v>91843300</v>
      </c>
      <c r="L220" s="16">
        <v>26209842.875</v>
      </c>
      <c r="M220" s="16">
        <v>522</v>
      </c>
      <c r="N220" s="16">
        <v>56.2</v>
      </c>
      <c r="O220" s="16">
        <f t="shared" si="42"/>
        <v>362169408.495</v>
      </c>
      <c r="P220" s="16">
        <f t="shared" si="43"/>
        <v>-234917095.72999999</v>
      </c>
      <c r="Q220" s="16">
        <f t="shared" si="44"/>
        <v>19206112.625</v>
      </c>
      <c r="R220" s="17">
        <f>MEDIAN(O220:Q220)</f>
        <v>19206112.625</v>
      </c>
      <c r="S220" s="16">
        <f t="shared" si="45"/>
        <v>102085420.70999999</v>
      </c>
      <c r="T220" s="16">
        <f t="shared" si="46"/>
        <v>261087297.90000001</v>
      </c>
      <c r="U220" s="16">
        <f t="shared" si="47"/>
        <v>7280048.5</v>
      </c>
      <c r="V220" s="17">
        <f>MEDIAN(S220:U220)</f>
        <v>102085420.70999999</v>
      </c>
      <c r="W220" s="16">
        <f t="shared" si="48"/>
        <v>24.195062206944058</v>
      </c>
      <c r="X220" s="16">
        <f t="shared" si="49"/>
        <v>26.605201602089789</v>
      </c>
      <c r="Y220" s="3">
        <f t="shared" si="50"/>
        <v>5.3152567988755086</v>
      </c>
      <c r="Z220" s="3">
        <f t="shared" si="51"/>
        <v>2.4101393951457308</v>
      </c>
      <c r="AA220" s="3">
        <f t="shared" si="52"/>
        <v>0.76914163690542303</v>
      </c>
      <c r="AB220" s="3">
        <f t="shared" si="53"/>
        <v>0.11399367780272576</v>
      </c>
      <c r="AC220" s="16" t="s">
        <v>1078</v>
      </c>
      <c r="AD220" s="16" t="s">
        <v>1079</v>
      </c>
      <c r="AE220" s="16" t="s">
        <v>51</v>
      </c>
      <c r="AF220" s="16" t="s">
        <v>52</v>
      </c>
      <c r="AG220" s="16" t="s">
        <v>44</v>
      </c>
      <c r="AH220" s="16">
        <v>9.3439999999999994</v>
      </c>
      <c r="AI220" s="16">
        <v>0.249</v>
      </c>
      <c r="AJ220" s="16">
        <v>2.3279999999999998</v>
      </c>
      <c r="AK220" s="15" t="s">
        <v>242</v>
      </c>
    </row>
    <row r="221" spans="1:37" x14ac:dyDescent="0.5">
      <c r="A221" s="16" t="s">
        <v>1080</v>
      </c>
      <c r="B221" s="16" t="s">
        <v>1081</v>
      </c>
      <c r="C221" s="16" t="s">
        <v>1082</v>
      </c>
      <c r="D221" s="16">
        <v>21565101129.8438</v>
      </c>
      <c r="E221" s="16">
        <v>25887434596.9688</v>
      </c>
      <c r="F221" s="16">
        <v>43444959168.343803</v>
      </c>
      <c r="G221" s="16">
        <v>25432972144.140598</v>
      </c>
      <c r="H221" s="16">
        <v>24676873587.4375</v>
      </c>
      <c r="I221" s="16">
        <v>37084464996.953102</v>
      </c>
      <c r="J221" s="16">
        <v>15751599213.9531</v>
      </c>
      <c r="K221" s="16">
        <v>20864714781.234402</v>
      </c>
      <c r="L221" s="16">
        <v>7434468642.2578096</v>
      </c>
      <c r="M221" s="16">
        <v>4684</v>
      </c>
      <c r="N221" s="16">
        <v>531.5</v>
      </c>
      <c r="O221" s="16">
        <f t="shared" si="42"/>
        <v>-23661038317.57341</v>
      </c>
      <c r="P221" s="16">
        <f t="shared" si="43"/>
        <v>22781760274.208141</v>
      </c>
      <c r="Q221" s="16">
        <f t="shared" si="44"/>
        <v>-18768085580.906303</v>
      </c>
      <c r="R221" s="17">
        <v>80000</v>
      </c>
      <c r="S221" s="16">
        <f t="shared" si="45"/>
        <v>-6177945373.3533096</v>
      </c>
      <c r="T221" s="16">
        <f t="shared" si="46"/>
        <v>-446530082523.46631</v>
      </c>
      <c r="U221" s="16">
        <f t="shared" si="47"/>
        <v>-5813501915.8906994</v>
      </c>
      <c r="V221" s="17">
        <f>25000</f>
        <v>25000</v>
      </c>
      <c r="W221" s="16">
        <f t="shared" si="48"/>
        <v>16.287712379549451</v>
      </c>
      <c r="X221" s="16">
        <f t="shared" si="49"/>
        <v>14.609640474436812</v>
      </c>
      <c r="Y221" s="3">
        <f t="shared" si="50"/>
        <v>0.3125</v>
      </c>
      <c r="Z221" s="3">
        <f t="shared" si="51"/>
        <v>-1.6780719051126378</v>
      </c>
      <c r="AA221" s="3">
        <f t="shared" si="52"/>
        <v>0.46067372914620608</v>
      </c>
      <c r="AB221" s="3">
        <f t="shared" si="53"/>
        <v>0.33660655356488117</v>
      </c>
      <c r="AC221" s="16" t="s">
        <v>1083</v>
      </c>
      <c r="AD221" s="16" t="s">
        <v>1084</v>
      </c>
      <c r="AE221" s="16" t="s">
        <v>80</v>
      </c>
      <c r="AF221" s="16" t="s">
        <v>52</v>
      </c>
      <c r="AG221" s="16" t="s">
        <v>1085</v>
      </c>
      <c r="AH221" s="16">
        <v>0.60799999999999998</v>
      </c>
      <c r="AI221" s="16">
        <v>1.018</v>
      </c>
      <c r="AJ221" s="16">
        <v>0.61899999999999999</v>
      </c>
      <c r="AK221" s="15" t="s">
        <v>485</v>
      </c>
    </row>
    <row r="222" spans="1:37" x14ac:dyDescent="0.5">
      <c r="A222" s="16" t="s">
        <v>1086</v>
      </c>
      <c r="B222" s="16" t="s">
        <v>1087</v>
      </c>
      <c r="C222" s="16" t="s">
        <v>1088</v>
      </c>
      <c r="D222" s="16">
        <v>3678060.5</v>
      </c>
      <c r="E222" s="16"/>
      <c r="F222" s="16"/>
      <c r="G222" s="16">
        <v>2383807.5</v>
      </c>
      <c r="H222" s="16">
        <v>3506742</v>
      </c>
      <c r="I222" s="16">
        <v>9773452</v>
      </c>
      <c r="J222" s="16">
        <v>4965393</v>
      </c>
      <c r="K222" s="16">
        <v>7217692.5</v>
      </c>
      <c r="L222" s="16">
        <v>2613842.75</v>
      </c>
      <c r="M222" s="16">
        <v>210</v>
      </c>
      <c r="N222" s="16">
        <v>23.3</v>
      </c>
      <c r="O222" s="16">
        <f t="shared" si="42"/>
        <v>36357241.440000005</v>
      </c>
      <c r="P222" s="16">
        <f t="shared" si="43"/>
        <v>-7623150.1699999999</v>
      </c>
      <c r="Q222" s="16">
        <f t="shared" si="44"/>
        <v>3506742</v>
      </c>
      <c r="R222" s="17">
        <f>MEDIAN(O222:Q222)</f>
        <v>3506742</v>
      </c>
      <c r="S222" s="16">
        <f t="shared" si="45"/>
        <v>8877761.7750000004</v>
      </c>
      <c r="T222" s="16">
        <f t="shared" si="46"/>
        <v>32411650.100000001</v>
      </c>
      <c r="U222" s="16">
        <f t="shared" si="47"/>
        <v>1287332.5</v>
      </c>
      <c r="V222" s="17">
        <f>MEDIAN(S222:U222)</f>
        <v>8877761.7750000004</v>
      </c>
      <c r="W222" s="16">
        <f t="shared" si="48"/>
        <v>21.741699861046172</v>
      </c>
      <c r="X222" s="16">
        <f t="shared" si="49"/>
        <v>23.081764565367529</v>
      </c>
      <c r="Y222" s="3">
        <f t="shared" si="50"/>
        <v>2.5316267278858837</v>
      </c>
      <c r="Z222" s="3">
        <f t="shared" si="51"/>
        <v>1.3400647043213549</v>
      </c>
      <c r="AA222" s="3">
        <f t="shared" si="52"/>
        <v>0.87723582733370697</v>
      </c>
      <c r="AB222" s="3">
        <f t="shared" si="53"/>
        <v>5.6883639539442275E-2</v>
      </c>
      <c r="AC222" s="16" t="s">
        <v>1089</v>
      </c>
      <c r="AD222" s="16" t="s">
        <v>1090</v>
      </c>
      <c r="AE222" s="16" t="s">
        <v>396</v>
      </c>
      <c r="AF222" s="16" t="s">
        <v>52</v>
      </c>
      <c r="AG222" s="16" t="s">
        <v>1091</v>
      </c>
      <c r="AH222" s="16">
        <v>1.35</v>
      </c>
      <c r="AI222" s="16">
        <v>1.0489999999999999</v>
      </c>
      <c r="AJ222" s="16">
        <v>1.4159999999999999</v>
      </c>
      <c r="AK222" s="15" t="s">
        <v>158</v>
      </c>
    </row>
    <row r="223" spans="1:37" x14ac:dyDescent="0.5">
      <c r="A223" s="16" t="s">
        <v>1092</v>
      </c>
      <c r="B223" s="16" t="s">
        <v>1093</v>
      </c>
      <c r="C223" s="16" t="s">
        <v>1094</v>
      </c>
      <c r="D223" s="16">
        <v>11314237</v>
      </c>
      <c r="E223" s="16">
        <v>6486796.875</v>
      </c>
      <c r="F223" s="16">
        <v>13154890.125</v>
      </c>
      <c r="G223" s="16">
        <v>22595934</v>
      </c>
      <c r="H223" s="16">
        <v>16903960.5</v>
      </c>
      <c r="I223" s="16">
        <v>14654887.5</v>
      </c>
      <c r="J223" s="16">
        <v>24680325</v>
      </c>
      <c r="K223" s="16">
        <v>10574785</v>
      </c>
      <c r="L223" s="16">
        <v>10887357.5</v>
      </c>
      <c r="M223" s="16">
        <v>998</v>
      </c>
      <c r="N223" s="16">
        <v>112.3</v>
      </c>
      <c r="O223" s="16">
        <f t="shared" si="42"/>
        <v>5579990.2350000003</v>
      </c>
      <c r="P223" s="16">
        <f t="shared" si="43"/>
        <v>66449195.329999998</v>
      </c>
      <c r="Q223" s="16">
        <f t="shared" si="44"/>
        <v>3749070.375</v>
      </c>
      <c r="R223" s="17">
        <f>MEDIAN(O223:Q223)</f>
        <v>5579990.2350000003</v>
      </c>
      <c r="S223" s="16">
        <f t="shared" si="45"/>
        <v>5028225.3937499998</v>
      </c>
      <c r="T223" s="16">
        <f t="shared" si="46"/>
        <v>-28117404.550000001</v>
      </c>
      <c r="U223" s="16">
        <f t="shared" si="47"/>
        <v>13366088</v>
      </c>
      <c r="V223" s="17">
        <f>MEDIAN(S223:U223)</f>
        <v>5028225.3937499998</v>
      </c>
      <c r="W223" s="16">
        <f t="shared" si="48"/>
        <v>22.411831166660107</v>
      </c>
      <c r="X223" s="16">
        <f t="shared" si="49"/>
        <v>22.261617890354906</v>
      </c>
      <c r="Y223" s="3">
        <f t="shared" si="50"/>
        <v>0.90111723891753359</v>
      </c>
      <c r="Z223" s="3">
        <f t="shared" si="51"/>
        <v>-0.15021327630520126</v>
      </c>
      <c r="AA223" s="3">
        <f t="shared" si="52"/>
        <v>0.48068241172928095</v>
      </c>
      <c r="AB223" s="3">
        <f t="shared" si="53"/>
        <v>0.31814176850722736</v>
      </c>
      <c r="AC223" s="16" t="s">
        <v>41</v>
      </c>
      <c r="AD223" s="16" t="s">
        <v>311</v>
      </c>
      <c r="AE223" s="16" t="s">
        <v>60</v>
      </c>
      <c r="AF223" s="16" t="s">
        <v>44</v>
      </c>
      <c r="AG223" s="16" t="s">
        <v>44</v>
      </c>
      <c r="AH223" s="16">
        <v>0.96199999999999997</v>
      </c>
      <c r="AI223" s="16">
        <v>0.66900000000000004</v>
      </c>
      <c r="AJ223" s="16">
        <v>0.64400000000000002</v>
      </c>
      <c r="AK223" s="15" t="s">
        <v>281</v>
      </c>
    </row>
    <row r="224" spans="1:37" x14ac:dyDescent="0.5">
      <c r="A224" s="16" t="s">
        <v>1095</v>
      </c>
      <c r="B224" s="16" t="s">
        <v>1096</v>
      </c>
      <c r="C224" s="16" t="s">
        <v>1097</v>
      </c>
      <c r="D224" s="16">
        <v>4602367.5</v>
      </c>
      <c r="E224" s="16"/>
      <c r="F224" s="16"/>
      <c r="G224" s="16"/>
      <c r="H224" s="16"/>
      <c r="I224" s="16">
        <v>25941866</v>
      </c>
      <c r="J224" s="16"/>
      <c r="K224" s="16">
        <v>8096747</v>
      </c>
      <c r="L224" s="16"/>
      <c r="M224" s="16">
        <v>589</v>
      </c>
      <c r="N224" s="16">
        <v>68</v>
      </c>
      <c r="O224" s="16">
        <f t="shared" si="42"/>
        <v>96503741.520000011</v>
      </c>
      <c r="P224" s="16">
        <f t="shared" si="43"/>
        <v>-27107944.574999999</v>
      </c>
      <c r="Q224" s="16">
        <f t="shared" si="44"/>
        <v>0</v>
      </c>
      <c r="R224" s="17">
        <v>80000</v>
      </c>
      <c r="S224" s="16">
        <f t="shared" si="45"/>
        <v>9958998.8100000005</v>
      </c>
      <c r="T224" s="16">
        <f t="shared" si="46"/>
        <v>0</v>
      </c>
      <c r="U224" s="16">
        <f t="shared" si="47"/>
        <v>-4602367.5</v>
      </c>
      <c r="V224" s="17">
        <f>25000</f>
        <v>25000</v>
      </c>
      <c r="W224" s="16">
        <f t="shared" si="48"/>
        <v>16.287712379549451</v>
      </c>
      <c r="X224" s="16">
        <f t="shared" si="49"/>
        <v>14.609640474436812</v>
      </c>
      <c r="Y224" s="3">
        <f t="shared" si="50"/>
        <v>0.3125</v>
      </c>
      <c r="Z224" s="3">
        <f t="shared" si="51"/>
        <v>-1.6780719051126378</v>
      </c>
      <c r="AA224" s="3">
        <f t="shared" si="52"/>
        <v>0.59284199386261394</v>
      </c>
      <c r="AB224" s="3">
        <f t="shared" si="53"/>
        <v>0.22706104076277095</v>
      </c>
      <c r="AC224" s="16" t="s">
        <v>105</v>
      </c>
      <c r="AD224" s="16" t="s">
        <v>732</v>
      </c>
      <c r="AE224" s="16" t="s">
        <v>107</v>
      </c>
      <c r="AF224" s="16" t="s">
        <v>44</v>
      </c>
      <c r="AG224" s="16" t="s">
        <v>44</v>
      </c>
      <c r="AH224" s="16">
        <v>1.7589999999999999</v>
      </c>
      <c r="AI224" s="16">
        <v>0.17699999999999999</v>
      </c>
      <c r="AJ224" s="16">
        <v>0.312</v>
      </c>
      <c r="AK224" s="15" t="s">
        <v>485</v>
      </c>
    </row>
    <row r="225" spans="1:37" x14ac:dyDescent="0.5">
      <c r="A225" s="16" t="s">
        <v>1098</v>
      </c>
      <c r="B225" s="16" t="s">
        <v>1099</v>
      </c>
      <c r="C225" s="16" t="s">
        <v>1100</v>
      </c>
      <c r="D225" s="16">
        <v>9227422</v>
      </c>
      <c r="E225" s="16">
        <v>45720166</v>
      </c>
      <c r="F225" s="16">
        <v>60533820</v>
      </c>
      <c r="G225" s="16">
        <v>30014564</v>
      </c>
      <c r="H225" s="16">
        <v>22694592.5</v>
      </c>
      <c r="I225" s="16">
        <v>9400083</v>
      </c>
      <c r="J225" s="16">
        <v>28904913</v>
      </c>
      <c r="K225" s="16">
        <v>7732857</v>
      </c>
      <c r="L225" s="16">
        <v>16593495.5</v>
      </c>
      <c r="M225" s="16">
        <v>327</v>
      </c>
      <c r="N225" s="16">
        <v>37.200000000000003</v>
      </c>
      <c r="O225" s="16">
        <f t="shared" si="42"/>
        <v>-190217501.64000002</v>
      </c>
      <c r="P225" s="16">
        <f t="shared" si="43"/>
        <v>122436266.38</v>
      </c>
      <c r="Q225" s="16">
        <f t="shared" si="44"/>
        <v>-37839227.5</v>
      </c>
      <c r="R225" s="17">
        <v>80000</v>
      </c>
      <c r="S225" s="16">
        <f t="shared" si="45"/>
        <v>-46724390.07</v>
      </c>
      <c r="T225" s="16">
        <f t="shared" si="46"/>
        <v>-544860023.80000007</v>
      </c>
      <c r="U225" s="16">
        <f t="shared" si="47"/>
        <v>19677491</v>
      </c>
      <c r="V225" s="17">
        <f>25000</f>
        <v>25000</v>
      </c>
      <c r="W225" s="16">
        <f t="shared" si="48"/>
        <v>16.287712379549451</v>
      </c>
      <c r="X225" s="16">
        <f t="shared" si="49"/>
        <v>14.609640474436812</v>
      </c>
      <c r="Y225" s="3">
        <f t="shared" si="50"/>
        <v>0.3125</v>
      </c>
      <c r="Z225" s="3">
        <f t="shared" si="51"/>
        <v>-1.6780719051126378</v>
      </c>
      <c r="AA225" s="3">
        <f t="shared" si="52"/>
        <v>0.60697412522138738</v>
      </c>
      <c r="AB225" s="3">
        <f t="shared" si="53"/>
        <v>0.21682982212587276</v>
      </c>
      <c r="AC225" s="16" t="s">
        <v>1101</v>
      </c>
      <c r="AD225" s="16" t="s">
        <v>87</v>
      </c>
      <c r="AE225" s="16" t="s">
        <v>51</v>
      </c>
      <c r="AF225" s="16" t="s">
        <v>44</v>
      </c>
      <c r="AG225" s="16" t="s">
        <v>1102</v>
      </c>
      <c r="AH225" s="16">
        <v>0.36299999999999999</v>
      </c>
      <c r="AI225" s="16">
        <v>2.0150000000000001</v>
      </c>
      <c r="AJ225" s="16">
        <v>0.73099999999999998</v>
      </c>
      <c r="AK225" s="15" t="s">
        <v>62</v>
      </c>
    </row>
    <row r="226" spans="1:37" x14ac:dyDescent="0.5">
      <c r="A226" s="16" t="s">
        <v>1103</v>
      </c>
      <c r="B226" s="16" t="s">
        <v>1104</v>
      </c>
      <c r="C226" s="16" t="s">
        <v>1105</v>
      </c>
      <c r="D226" s="16">
        <v>131081148.96875</v>
      </c>
      <c r="E226" s="16">
        <v>243164375.5</v>
      </c>
      <c r="F226" s="16">
        <v>382295701.5</v>
      </c>
      <c r="G226" s="16">
        <v>60429056.75</v>
      </c>
      <c r="H226" s="16">
        <v>68623592.75</v>
      </c>
      <c r="I226" s="16">
        <v>127940080</v>
      </c>
      <c r="J226" s="16">
        <v>74395265.125</v>
      </c>
      <c r="K226" s="16">
        <v>107650818.75</v>
      </c>
      <c r="L226" s="16">
        <v>44694931</v>
      </c>
      <c r="M226" s="16">
        <v>1030</v>
      </c>
      <c r="N226" s="16">
        <v>115.2</v>
      </c>
      <c r="O226" s="16">
        <f t="shared" si="42"/>
        <v>-946202911.98000002</v>
      </c>
      <c r="P226" s="16">
        <f t="shared" si="43"/>
        <v>-416140823.16843748</v>
      </c>
      <c r="Q226" s="16">
        <f t="shared" si="44"/>
        <v>-313672108.75</v>
      </c>
      <c r="R226" s="17">
        <v>80000</v>
      </c>
      <c r="S226" s="16">
        <f t="shared" si="45"/>
        <v>-166681674.80250001</v>
      </c>
      <c r="T226" s="16">
        <f t="shared" si="46"/>
        <v>-4186249554.2000003</v>
      </c>
      <c r="U226" s="16">
        <f t="shared" si="47"/>
        <v>-56685883.84375</v>
      </c>
      <c r="V226" s="17">
        <f>25000</f>
        <v>25000</v>
      </c>
      <c r="W226" s="16">
        <f t="shared" si="48"/>
        <v>16.287712379549451</v>
      </c>
      <c r="X226" s="16">
        <f t="shared" si="49"/>
        <v>14.609640474436812</v>
      </c>
      <c r="Y226" s="3">
        <f t="shared" si="50"/>
        <v>0.3125</v>
      </c>
      <c r="Z226" s="3">
        <f t="shared" si="51"/>
        <v>-1.6780719051126378</v>
      </c>
      <c r="AA226" s="3">
        <f t="shared" si="52"/>
        <v>0.59096083722791715</v>
      </c>
      <c r="AB226" s="3">
        <f t="shared" si="53"/>
        <v>0.22844129871157401</v>
      </c>
      <c r="AC226" s="16" t="s">
        <v>1106</v>
      </c>
      <c r="AD226" s="16" t="s">
        <v>395</v>
      </c>
      <c r="AE226" s="16" t="s">
        <v>396</v>
      </c>
      <c r="AF226" s="16" t="s">
        <v>44</v>
      </c>
      <c r="AG226" s="16" t="s">
        <v>1107</v>
      </c>
      <c r="AH226" s="16">
        <v>0.30599999999999999</v>
      </c>
      <c r="AI226" s="16">
        <v>3.5430000000000001</v>
      </c>
      <c r="AJ226" s="16">
        <v>1.0840000000000001</v>
      </c>
      <c r="AK226" s="15" t="s">
        <v>485</v>
      </c>
    </row>
    <row r="227" spans="1:37" x14ac:dyDescent="0.5">
      <c r="A227" s="16" t="s">
        <v>1108</v>
      </c>
      <c r="B227" s="16" t="s">
        <v>1109</v>
      </c>
      <c r="C227" s="16" t="s">
        <v>1110</v>
      </c>
      <c r="D227" s="16">
        <v>46818156.25</v>
      </c>
      <c r="E227" s="16">
        <v>71197751.5</v>
      </c>
      <c r="F227" s="16">
        <v>39274175</v>
      </c>
      <c r="G227" s="16">
        <v>30579999.25</v>
      </c>
      <c r="H227" s="16">
        <v>21969890.125</v>
      </c>
      <c r="I227" s="16">
        <v>38358270.125</v>
      </c>
      <c r="J227" s="16">
        <v>19885215.125</v>
      </c>
      <c r="K227" s="16">
        <v>22266538.75</v>
      </c>
      <c r="L227" s="16">
        <v>7683940.375</v>
      </c>
      <c r="M227" s="16">
        <v>817</v>
      </c>
      <c r="N227" s="16">
        <v>89.3</v>
      </c>
      <c r="O227" s="16">
        <f t="shared" si="42"/>
        <v>-3407166.1350000002</v>
      </c>
      <c r="P227" s="16">
        <f t="shared" si="43"/>
        <v>-95642744.729999989</v>
      </c>
      <c r="Q227" s="16">
        <f t="shared" si="44"/>
        <v>-17304284.875</v>
      </c>
      <c r="R227" s="17">
        <v>80000</v>
      </c>
      <c r="S227" s="16">
        <f t="shared" si="45"/>
        <v>-60185391.682499997</v>
      </c>
      <c r="T227" s="16">
        <f t="shared" si="46"/>
        <v>-391718909.35000002</v>
      </c>
      <c r="U227" s="16">
        <f t="shared" si="47"/>
        <v>-26932941.125</v>
      </c>
      <c r="V227" s="17">
        <f>25000</f>
        <v>25000</v>
      </c>
      <c r="W227" s="16">
        <f t="shared" si="48"/>
        <v>16.287712379549451</v>
      </c>
      <c r="X227" s="16">
        <f t="shared" si="49"/>
        <v>14.609640474436812</v>
      </c>
      <c r="Y227" s="3">
        <f t="shared" si="50"/>
        <v>0.3125</v>
      </c>
      <c r="Z227" s="3">
        <f t="shared" si="51"/>
        <v>-1.6780719051126378</v>
      </c>
      <c r="AA227" s="3">
        <f t="shared" si="52"/>
        <v>0.30615909819639087</v>
      </c>
      <c r="AB227" s="3">
        <f t="shared" si="53"/>
        <v>0.51405283001307112</v>
      </c>
      <c r="AC227" s="16" t="s">
        <v>1111</v>
      </c>
      <c r="AD227" s="16" t="s">
        <v>605</v>
      </c>
      <c r="AE227" s="16" t="s">
        <v>1112</v>
      </c>
      <c r="AF227" s="16" t="s">
        <v>44</v>
      </c>
      <c r="AG227" s="16" t="s">
        <v>44</v>
      </c>
      <c r="AH227" s="16">
        <v>0.42499999999999999</v>
      </c>
      <c r="AI227" s="16">
        <v>1.5309999999999999</v>
      </c>
      <c r="AJ227" s="16">
        <v>0.65</v>
      </c>
      <c r="AK227" s="15" t="s">
        <v>485</v>
      </c>
    </row>
    <row r="228" spans="1:37" x14ac:dyDescent="0.5">
      <c r="A228" s="16" t="s">
        <v>1113</v>
      </c>
      <c r="B228" s="16" t="s">
        <v>1114</v>
      </c>
      <c r="C228" s="16" t="s">
        <v>1115</v>
      </c>
      <c r="D228" s="16">
        <v>807286745</v>
      </c>
      <c r="E228" s="16">
        <v>1461980660.5</v>
      </c>
      <c r="F228" s="16">
        <v>2254626382</v>
      </c>
      <c r="G228" s="16">
        <v>1291888154</v>
      </c>
      <c r="H228" s="16">
        <v>1060242228.96875</v>
      </c>
      <c r="I228" s="16">
        <v>1239011346.5</v>
      </c>
      <c r="J228" s="16">
        <v>612370341.3125</v>
      </c>
      <c r="K228" s="16">
        <v>880918119.9375</v>
      </c>
      <c r="L228" s="16">
        <v>404053164.84375</v>
      </c>
      <c r="M228" s="16">
        <v>470</v>
      </c>
      <c r="N228" s="16">
        <v>53.6</v>
      </c>
      <c r="O228" s="16">
        <f t="shared" si="42"/>
        <v>-3778087932.0600004</v>
      </c>
      <c r="P228" s="16">
        <f t="shared" si="43"/>
        <v>2854302299.0099998</v>
      </c>
      <c r="Q228" s="16">
        <f t="shared" si="44"/>
        <v>-1194384153.03125</v>
      </c>
      <c r="R228" s="17">
        <v>80000</v>
      </c>
      <c r="S228" s="16">
        <f t="shared" si="45"/>
        <v>-714706924.89187503</v>
      </c>
      <c r="T228" s="16">
        <f t="shared" si="46"/>
        <v>-22947107892.737499</v>
      </c>
      <c r="U228" s="16">
        <f t="shared" si="47"/>
        <v>-194916403.6875</v>
      </c>
      <c r="V228" s="17">
        <f>25000</f>
        <v>25000</v>
      </c>
      <c r="W228" s="16">
        <f t="shared" si="48"/>
        <v>16.287712379549451</v>
      </c>
      <c r="X228" s="16">
        <f t="shared" si="49"/>
        <v>14.609640474436812</v>
      </c>
      <c r="Y228" s="3">
        <f t="shared" si="50"/>
        <v>0.3125</v>
      </c>
      <c r="Z228" s="3">
        <f t="shared" si="51"/>
        <v>-1.6780719051126378</v>
      </c>
      <c r="AA228" s="3">
        <f t="shared" si="52"/>
        <v>0.51731257118698348</v>
      </c>
      <c r="AB228" s="3">
        <f t="shared" si="53"/>
        <v>0.28624696769414443</v>
      </c>
      <c r="AC228" s="16" t="s">
        <v>447</v>
      </c>
      <c r="AD228" s="16" t="s">
        <v>732</v>
      </c>
      <c r="AE228" s="16" t="s">
        <v>51</v>
      </c>
      <c r="AF228" s="16" t="s">
        <v>44</v>
      </c>
      <c r="AG228" s="16" t="s">
        <v>44</v>
      </c>
      <c r="AH228" s="16">
        <v>0.41899999999999998</v>
      </c>
      <c r="AI228" s="16">
        <v>1.18</v>
      </c>
      <c r="AJ228" s="16">
        <v>0.49399999999999999</v>
      </c>
      <c r="AK228" s="15" t="s">
        <v>485</v>
      </c>
    </row>
    <row r="229" spans="1:37" x14ac:dyDescent="0.5">
      <c r="A229" s="16" t="s">
        <v>1116</v>
      </c>
      <c r="B229" s="16" t="s">
        <v>1117</v>
      </c>
      <c r="C229" s="16" t="s">
        <v>1118</v>
      </c>
      <c r="D229" s="16">
        <v>3728988</v>
      </c>
      <c r="E229" s="16"/>
      <c r="F229" s="16"/>
      <c r="G229" s="16"/>
      <c r="H229" s="16"/>
      <c r="I229" s="16">
        <v>5208288.5</v>
      </c>
      <c r="J229" s="16"/>
      <c r="K229" s="16">
        <v>4205879</v>
      </c>
      <c r="L229" s="16"/>
      <c r="M229" s="16">
        <v>263</v>
      </c>
      <c r="N229" s="16">
        <v>28.5</v>
      </c>
      <c r="O229" s="16">
        <f t="shared" si="42"/>
        <v>19374833.220000003</v>
      </c>
      <c r="P229" s="16">
        <f t="shared" si="43"/>
        <v>-21963739.32</v>
      </c>
      <c r="Q229" s="16">
        <f t="shared" si="44"/>
        <v>0</v>
      </c>
      <c r="R229" s="17">
        <v>80000</v>
      </c>
      <c r="S229" s="16">
        <f t="shared" si="45"/>
        <v>5173231.17</v>
      </c>
      <c r="T229" s="16">
        <f t="shared" si="46"/>
        <v>0</v>
      </c>
      <c r="U229" s="16">
        <f t="shared" si="47"/>
        <v>-3728988</v>
      </c>
      <c r="V229" s="17">
        <f>25000</f>
        <v>25000</v>
      </c>
      <c r="W229" s="16">
        <f t="shared" si="48"/>
        <v>16.287712379549451</v>
      </c>
      <c r="X229" s="16">
        <f t="shared" si="49"/>
        <v>14.609640474436812</v>
      </c>
      <c r="Y229" s="3">
        <f t="shared" si="50"/>
        <v>0.3125</v>
      </c>
      <c r="Z229" s="3">
        <f t="shared" si="51"/>
        <v>-1.6780719051126378</v>
      </c>
      <c r="AA229" s="3">
        <f t="shared" si="52"/>
        <v>0.91186325961148729</v>
      </c>
      <c r="AB229" s="3">
        <f t="shared" si="53"/>
        <v>4.0070282338917504E-2</v>
      </c>
      <c r="AC229" s="16" t="s">
        <v>304</v>
      </c>
      <c r="AD229" s="16" t="s">
        <v>380</v>
      </c>
      <c r="AE229" s="16" t="s">
        <v>51</v>
      </c>
      <c r="AF229" s="16" t="s">
        <v>44</v>
      </c>
      <c r="AG229" s="16" t="s">
        <v>1119</v>
      </c>
      <c r="AH229" s="16">
        <v>1.1279999999999999</v>
      </c>
      <c r="AI229" s="16">
        <v>0.71599999999999997</v>
      </c>
      <c r="AJ229" s="16">
        <v>0.80800000000000005</v>
      </c>
      <c r="AK229" s="15" t="s">
        <v>62</v>
      </c>
    </row>
    <row r="230" spans="1:37" x14ac:dyDescent="0.5">
      <c r="A230" s="16" t="s">
        <v>1120</v>
      </c>
      <c r="B230" s="16" t="s">
        <v>1121</v>
      </c>
      <c r="C230" s="16" t="s">
        <v>1122</v>
      </c>
      <c r="D230" s="16"/>
      <c r="E230" s="16"/>
      <c r="F230" s="16"/>
      <c r="G230" s="16"/>
      <c r="H230" s="16">
        <v>3255050.25</v>
      </c>
      <c r="I230" s="16"/>
      <c r="J230" s="16">
        <v>1792450.875</v>
      </c>
      <c r="K230" s="16"/>
      <c r="L230" s="16"/>
      <c r="M230" s="16">
        <v>631</v>
      </c>
      <c r="N230" s="16">
        <v>69.2</v>
      </c>
      <c r="O230" s="16">
        <f t="shared" si="42"/>
        <v>0</v>
      </c>
      <c r="P230" s="16">
        <f t="shared" si="43"/>
        <v>0</v>
      </c>
      <c r="Q230" s="16">
        <f t="shared" si="44"/>
        <v>3255050.25</v>
      </c>
      <c r="R230" s="17">
        <v>80000</v>
      </c>
      <c r="S230" s="16">
        <f t="shared" si="45"/>
        <v>0</v>
      </c>
      <c r="T230" s="16">
        <f t="shared" si="46"/>
        <v>0</v>
      </c>
      <c r="U230" s="16">
        <f t="shared" si="47"/>
        <v>1792450.875</v>
      </c>
      <c r="V230" s="17">
        <f>25000</f>
        <v>25000</v>
      </c>
      <c r="W230" s="16">
        <f t="shared" si="48"/>
        <v>16.287712379549451</v>
      </c>
      <c r="X230" s="16">
        <f t="shared" si="49"/>
        <v>14.609640474436812</v>
      </c>
      <c r="Y230" s="3">
        <f t="shared" si="50"/>
        <v>0.3125</v>
      </c>
      <c r="Z230" s="3">
        <f t="shared" si="51"/>
        <v>-1.6780719051126378</v>
      </c>
      <c r="AA230" s="3">
        <f t="shared" si="52"/>
        <v>0.42264973081037416</v>
      </c>
      <c r="AB230" s="3">
        <f t="shared" si="53"/>
        <v>0.37401940329452038</v>
      </c>
      <c r="AC230" s="16" t="s">
        <v>112</v>
      </c>
      <c r="AD230" s="16" t="s">
        <v>1123</v>
      </c>
      <c r="AE230" s="16" t="s">
        <v>1124</v>
      </c>
      <c r="AF230" s="16" t="s">
        <v>44</v>
      </c>
      <c r="AG230" s="16" t="s">
        <v>1125</v>
      </c>
      <c r="AH230" s="16">
        <v>100</v>
      </c>
      <c r="AI230" s="16">
        <v>0.01</v>
      </c>
      <c r="AJ230" s="16">
        <v>0.55100000000000005</v>
      </c>
      <c r="AK230" s="15" t="s">
        <v>342</v>
      </c>
    </row>
    <row r="231" spans="1:37" x14ac:dyDescent="0.5">
      <c r="A231" s="16" t="s">
        <v>1126</v>
      </c>
      <c r="B231" s="16" t="s">
        <v>1127</v>
      </c>
      <c r="C231" s="16" t="s">
        <v>1128</v>
      </c>
      <c r="D231" s="16">
        <v>1742274.375</v>
      </c>
      <c r="E231" s="16"/>
      <c r="F231" s="16"/>
      <c r="G231" s="16"/>
      <c r="H231" s="16"/>
      <c r="I231" s="16">
        <v>6093430.5</v>
      </c>
      <c r="J231" s="16"/>
      <c r="K231" s="16"/>
      <c r="L231" s="16"/>
      <c r="M231" s="16">
        <v>1192</v>
      </c>
      <c r="N231" s="16">
        <v>129.9</v>
      </c>
      <c r="O231" s="16">
        <f t="shared" si="42"/>
        <v>22667561.460000001</v>
      </c>
      <c r="P231" s="16">
        <f t="shared" si="43"/>
        <v>-10261996.06875</v>
      </c>
      <c r="Q231" s="16">
        <f t="shared" si="44"/>
        <v>0</v>
      </c>
      <c r="R231" s="17">
        <v>80000</v>
      </c>
      <c r="S231" s="16">
        <f t="shared" si="45"/>
        <v>0</v>
      </c>
      <c r="T231" s="16">
        <f t="shared" si="46"/>
        <v>0</v>
      </c>
      <c r="U231" s="16">
        <f t="shared" si="47"/>
        <v>-1742274.375</v>
      </c>
      <c r="V231" s="17">
        <f>25000</f>
        <v>25000</v>
      </c>
      <c r="W231" s="16">
        <f t="shared" si="48"/>
        <v>16.287712379549451</v>
      </c>
      <c r="X231" s="16">
        <f t="shared" si="49"/>
        <v>14.609640474436812</v>
      </c>
      <c r="Y231" s="3">
        <f t="shared" si="50"/>
        <v>0.3125</v>
      </c>
      <c r="Z231" s="3">
        <f t="shared" si="51"/>
        <v>-1.6780719051126378</v>
      </c>
      <c r="AA231" s="3">
        <f t="shared" si="52"/>
        <v>0.67252540365528324</v>
      </c>
      <c r="AB231" s="3">
        <f t="shared" si="53"/>
        <v>0.1722913061821556</v>
      </c>
      <c r="AC231" s="16" t="s">
        <v>1129</v>
      </c>
      <c r="AD231" s="16" t="s">
        <v>1130</v>
      </c>
      <c r="AE231" s="16" t="s">
        <v>51</v>
      </c>
      <c r="AF231" s="16" t="s">
        <v>44</v>
      </c>
      <c r="AG231" s="16" t="s">
        <v>1131</v>
      </c>
      <c r="AH231" s="16">
        <v>0.01</v>
      </c>
      <c r="AI231" s="16">
        <v>0.28599999999999998</v>
      </c>
      <c r="AJ231" s="16">
        <v>0.01</v>
      </c>
      <c r="AK231" s="15" t="s">
        <v>342</v>
      </c>
    </row>
    <row r="232" spans="1:37" x14ac:dyDescent="0.5">
      <c r="A232" s="16" t="s">
        <v>1132</v>
      </c>
      <c r="B232" s="16" t="s">
        <v>1133</v>
      </c>
      <c r="C232" s="16" t="s">
        <v>1134</v>
      </c>
      <c r="D232" s="16"/>
      <c r="E232" s="16"/>
      <c r="F232" s="16"/>
      <c r="G232" s="16"/>
      <c r="H232" s="16"/>
      <c r="I232" s="16">
        <v>8496073</v>
      </c>
      <c r="J232" s="16"/>
      <c r="K232" s="16">
        <v>20546680</v>
      </c>
      <c r="L232" s="16"/>
      <c r="M232" s="16">
        <v>103</v>
      </c>
      <c r="N232" s="16">
        <v>11.8</v>
      </c>
      <c r="O232" s="16">
        <f t="shared" si="42"/>
        <v>31605391.560000002</v>
      </c>
      <c r="P232" s="16">
        <f t="shared" si="43"/>
        <v>0</v>
      </c>
      <c r="Q232" s="16">
        <f t="shared" si="44"/>
        <v>0</v>
      </c>
      <c r="R232" s="17">
        <v>80000</v>
      </c>
      <c r="S232" s="16">
        <f t="shared" si="45"/>
        <v>25272416.399999999</v>
      </c>
      <c r="T232" s="16">
        <f t="shared" si="46"/>
        <v>0</v>
      </c>
      <c r="U232" s="16">
        <f t="shared" si="47"/>
        <v>0</v>
      </c>
      <c r="V232" s="17">
        <f>25000</f>
        <v>25000</v>
      </c>
      <c r="W232" s="16">
        <f t="shared" si="48"/>
        <v>16.287712379549451</v>
      </c>
      <c r="X232" s="16">
        <f t="shared" si="49"/>
        <v>14.609640474436812</v>
      </c>
      <c r="Y232" s="3">
        <f t="shared" si="50"/>
        <v>0.3125</v>
      </c>
      <c r="Z232" s="3">
        <f t="shared" si="51"/>
        <v>-1.6780719051126378</v>
      </c>
      <c r="AA232" s="3">
        <f t="shared" si="52"/>
        <v>0.42264973081037338</v>
      </c>
      <c r="AB232" s="3">
        <f t="shared" si="53"/>
        <v>0.37401940329452121</v>
      </c>
      <c r="AC232" s="16" t="s">
        <v>155</v>
      </c>
      <c r="AD232" s="16" t="s">
        <v>1060</v>
      </c>
      <c r="AE232" s="16" t="s">
        <v>51</v>
      </c>
      <c r="AF232" s="16" t="s">
        <v>44</v>
      </c>
      <c r="AG232" s="16" t="s">
        <v>44</v>
      </c>
      <c r="AH232" s="16">
        <v>100</v>
      </c>
      <c r="AI232" s="16">
        <v>0.01</v>
      </c>
      <c r="AJ232" s="16">
        <v>2.4180000000000001</v>
      </c>
      <c r="AK232" s="15" t="s">
        <v>290</v>
      </c>
    </row>
    <row r="233" spans="1:37" x14ac:dyDescent="0.5">
      <c r="A233" s="16" t="s">
        <v>1135</v>
      </c>
      <c r="B233" s="16" t="s">
        <v>1136</v>
      </c>
      <c r="C233" s="16" t="s">
        <v>1137</v>
      </c>
      <c r="D233" s="16">
        <v>30980133.5625</v>
      </c>
      <c r="E233" s="16"/>
      <c r="F233" s="16"/>
      <c r="G233" s="16"/>
      <c r="H233" s="16"/>
      <c r="I233" s="16">
        <v>26644352.25</v>
      </c>
      <c r="J233" s="16"/>
      <c r="K233" s="16">
        <v>19411135.75</v>
      </c>
      <c r="L233" s="16"/>
      <c r="M233" s="16">
        <v>93</v>
      </c>
      <c r="N233" s="16">
        <v>10.8</v>
      </c>
      <c r="O233" s="16">
        <f t="shared" si="42"/>
        <v>99116990.370000005</v>
      </c>
      <c r="P233" s="16">
        <f t="shared" si="43"/>
        <v>-182472986.68312499</v>
      </c>
      <c r="Q233" s="16">
        <f t="shared" si="44"/>
        <v>0</v>
      </c>
      <c r="R233" s="17">
        <v>80000</v>
      </c>
      <c r="S233" s="16">
        <f t="shared" si="45"/>
        <v>23875696.9725</v>
      </c>
      <c r="T233" s="16">
        <f t="shared" si="46"/>
        <v>0</v>
      </c>
      <c r="U233" s="16">
        <f t="shared" si="47"/>
        <v>-30980133.5625</v>
      </c>
      <c r="V233" s="17">
        <f>25000</f>
        <v>25000</v>
      </c>
      <c r="W233" s="16">
        <f t="shared" si="48"/>
        <v>16.287712379549451</v>
      </c>
      <c r="X233" s="16">
        <f t="shared" si="49"/>
        <v>14.609640474436812</v>
      </c>
      <c r="Y233" s="3">
        <f t="shared" si="50"/>
        <v>0.3125</v>
      </c>
      <c r="Z233" s="3">
        <f t="shared" si="51"/>
        <v>-1.6780719051126378</v>
      </c>
      <c r="AA233" s="3">
        <f t="shared" si="52"/>
        <v>0.77965311407703497</v>
      </c>
      <c r="AB233" s="3">
        <f t="shared" si="53"/>
        <v>0.10809858211878004</v>
      </c>
      <c r="AC233" s="16" t="s">
        <v>1138</v>
      </c>
      <c r="AD233" s="16" t="s">
        <v>750</v>
      </c>
      <c r="AE233" s="16" t="s">
        <v>766</v>
      </c>
      <c r="AF233" s="16" t="s">
        <v>44</v>
      </c>
      <c r="AG233" s="16" t="s">
        <v>1139</v>
      </c>
      <c r="AH233" s="16">
        <v>0.627</v>
      </c>
      <c r="AI233" s="16">
        <v>1.163</v>
      </c>
      <c r="AJ233" s="16">
        <v>0.72899999999999998</v>
      </c>
      <c r="AK233" s="15" t="s">
        <v>62</v>
      </c>
    </row>
    <row r="234" spans="1:37" x14ac:dyDescent="0.5">
      <c r="A234" s="16" t="s">
        <v>1140</v>
      </c>
      <c r="B234" s="16" t="s">
        <v>1141</v>
      </c>
      <c r="C234" s="16" t="s">
        <v>1142</v>
      </c>
      <c r="D234" s="16">
        <v>1385572.125</v>
      </c>
      <c r="E234" s="16"/>
      <c r="F234" s="16"/>
      <c r="G234" s="16"/>
      <c r="H234" s="16"/>
      <c r="I234" s="16">
        <v>3378639.25</v>
      </c>
      <c r="J234" s="16"/>
      <c r="K234" s="16">
        <v>1971637</v>
      </c>
      <c r="L234" s="16"/>
      <c r="M234" s="16">
        <v>2357</v>
      </c>
      <c r="N234" s="16">
        <v>251.7</v>
      </c>
      <c r="O234" s="16">
        <f t="shared" si="42"/>
        <v>12568538.01</v>
      </c>
      <c r="P234" s="16">
        <f t="shared" si="43"/>
        <v>-8161019.8162499992</v>
      </c>
      <c r="Q234" s="16">
        <f t="shared" si="44"/>
        <v>0</v>
      </c>
      <c r="R234" s="17">
        <v>80000</v>
      </c>
      <c r="S234" s="16">
        <f t="shared" si="45"/>
        <v>2425113.5099999998</v>
      </c>
      <c r="T234" s="16">
        <f t="shared" si="46"/>
        <v>0</v>
      </c>
      <c r="U234" s="16">
        <f t="shared" si="47"/>
        <v>-1385572.125</v>
      </c>
      <c r="V234" s="17">
        <f>25000</f>
        <v>25000</v>
      </c>
      <c r="W234" s="16">
        <f t="shared" si="48"/>
        <v>16.287712379549451</v>
      </c>
      <c r="X234" s="16">
        <f t="shared" si="49"/>
        <v>14.609640474436812</v>
      </c>
      <c r="Y234" s="3">
        <f t="shared" si="50"/>
        <v>0.3125</v>
      </c>
      <c r="Z234" s="3">
        <f t="shared" si="51"/>
        <v>-1.6780719051126378</v>
      </c>
      <c r="AA234" s="3">
        <f t="shared" si="52"/>
        <v>0.85147862034174893</v>
      </c>
      <c r="AB234" s="3">
        <f t="shared" si="53"/>
        <v>6.9826252204223588E-2</v>
      </c>
      <c r="AC234" s="16" t="s">
        <v>1143</v>
      </c>
      <c r="AD234" s="16" t="s">
        <v>295</v>
      </c>
      <c r="AE234" s="16" t="s">
        <v>44</v>
      </c>
      <c r="AF234" s="16" t="s">
        <v>44</v>
      </c>
      <c r="AG234" s="16" t="s">
        <v>1144</v>
      </c>
      <c r="AH234" s="16">
        <v>1.423</v>
      </c>
      <c r="AI234" s="16">
        <v>0.41</v>
      </c>
      <c r="AJ234" s="16">
        <v>0.58399999999999996</v>
      </c>
      <c r="AK234" s="15" t="s">
        <v>342</v>
      </c>
    </row>
    <row r="235" spans="1:37" x14ac:dyDescent="0.5">
      <c r="A235" s="16" t="s">
        <v>1145</v>
      </c>
      <c r="B235" s="16" t="s">
        <v>1146</v>
      </c>
      <c r="C235" s="16" t="s">
        <v>1147</v>
      </c>
      <c r="D235" s="16">
        <v>33747962</v>
      </c>
      <c r="E235" s="16">
        <v>2034451.75</v>
      </c>
      <c r="F235" s="16"/>
      <c r="G235" s="16">
        <v>2468691.25</v>
      </c>
      <c r="H235" s="16"/>
      <c r="I235" s="16">
        <v>96437119.1875</v>
      </c>
      <c r="J235" s="16"/>
      <c r="K235" s="16">
        <v>82913082.5</v>
      </c>
      <c r="L235" s="16"/>
      <c r="M235" s="16">
        <v>390</v>
      </c>
      <c r="N235" s="16">
        <v>44.5</v>
      </c>
      <c r="O235" s="16">
        <f t="shared" si="42"/>
        <v>358746083.3775</v>
      </c>
      <c r="P235" s="16">
        <f t="shared" si="43"/>
        <v>-184234904.7175</v>
      </c>
      <c r="Q235" s="16">
        <f t="shared" si="44"/>
        <v>0</v>
      </c>
      <c r="R235" s="17">
        <v>80000</v>
      </c>
      <c r="S235" s="16">
        <f t="shared" si="45"/>
        <v>99480715.822500005</v>
      </c>
      <c r="T235" s="16">
        <f t="shared" si="46"/>
        <v>0</v>
      </c>
      <c r="U235" s="16">
        <f t="shared" si="47"/>
        <v>-33747962</v>
      </c>
      <c r="V235" s="17">
        <f>25000</f>
        <v>25000</v>
      </c>
      <c r="W235" s="16">
        <f t="shared" si="48"/>
        <v>16.287712379549451</v>
      </c>
      <c r="X235" s="16">
        <f t="shared" si="49"/>
        <v>14.609640474436812</v>
      </c>
      <c r="Y235" s="3">
        <f t="shared" si="50"/>
        <v>0.3125</v>
      </c>
      <c r="Z235" s="3">
        <f t="shared" si="51"/>
        <v>-1.6780719051126378</v>
      </c>
      <c r="AA235" s="3">
        <f t="shared" si="52"/>
        <v>0.80364389204934383</v>
      </c>
      <c r="AB235" s="3">
        <f t="shared" si="53"/>
        <v>9.493635172185956E-2</v>
      </c>
      <c r="AC235" s="16" t="s">
        <v>1148</v>
      </c>
      <c r="AD235" s="16" t="s">
        <v>1149</v>
      </c>
      <c r="AE235" s="16" t="s">
        <v>396</v>
      </c>
      <c r="AF235" s="16" t="s">
        <v>44</v>
      </c>
      <c r="AG235" s="16" t="s">
        <v>892</v>
      </c>
      <c r="AH235" s="16">
        <v>10.006</v>
      </c>
      <c r="AI235" s="16">
        <v>0.53700000000000003</v>
      </c>
      <c r="AJ235" s="16">
        <v>5.3739999999999997</v>
      </c>
      <c r="AK235" s="15" t="s">
        <v>62</v>
      </c>
    </row>
    <row r="236" spans="1:37" x14ac:dyDescent="0.5">
      <c r="A236" s="16" t="s">
        <v>1150</v>
      </c>
      <c r="B236" s="16" t="s">
        <v>1151</v>
      </c>
      <c r="C236" s="16" t="s">
        <v>1152</v>
      </c>
      <c r="D236" s="16">
        <v>33747962</v>
      </c>
      <c r="E236" s="16">
        <v>2034451.75</v>
      </c>
      <c r="F236" s="16"/>
      <c r="G236" s="16">
        <v>2468691.25</v>
      </c>
      <c r="H236" s="16"/>
      <c r="I236" s="16">
        <v>96006350</v>
      </c>
      <c r="J236" s="16"/>
      <c r="K236" s="16">
        <v>77978332</v>
      </c>
      <c r="L236" s="16"/>
      <c r="M236" s="16">
        <v>390</v>
      </c>
      <c r="N236" s="16">
        <v>44.8</v>
      </c>
      <c r="O236" s="16">
        <f t="shared" si="42"/>
        <v>357143622</v>
      </c>
      <c r="P236" s="16">
        <f t="shared" si="43"/>
        <v>-184234904.7175</v>
      </c>
      <c r="Q236" s="16">
        <f t="shared" si="44"/>
        <v>0</v>
      </c>
      <c r="R236" s="17">
        <v>80000</v>
      </c>
      <c r="S236" s="16">
        <f t="shared" si="45"/>
        <v>93410972.707499996</v>
      </c>
      <c r="T236" s="16">
        <f t="shared" si="46"/>
        <v>0</v>
      </c>
      <c r="U236" s="16">
        <f t="shared" si="47"/>
        <v>-33747962</v>
      </c>
      <c r="V236" s="17">
        <f>25000</f>
        <v>25000</v>
      </c>
      <c r="W236" s="16">
        <f t="shared" si="48"/>
        <v>16.287712379549451</v>
      </c>
      <c r="X236" s="16">
        <f t="shared" si="49"/>
        <v>14.609640474436812</v>
      </c>
      <c r="Y236" s="3">
        <f t="shared" si="50"/>
        <v>0.3125</v>
      </c>
      <c r="Z236" s="3">
        <f t="shared" si="51"/>
        <v>-1.6780719051126378</v>
      </c>
      <c r="AA236" s="3">
        <f t="shared" si="52"/>
        <v>0.7978750814501776</v>
      </c>
      <c r="AB236" s="3">
        <f t="shared" si="53"/>
        <v>9.8065098227673828E-2</v>
      </c>
      <c r="AC236" s="16" t="s">
        <v>155</v>
      </c>
      <c r="AD236" s="16" t="s">
        <v>1153</v>
      </c>
      <c r="AE236" s="16" t="s">
        <v>396</v>
      </c>
      <c r="AF236" s="16" t="s">
        <v>44</v>
      </c>
      <c r="AG236" s="16" t="s">
        <v>44</v>
      </c>
      <c r="AH236" s="16">
        <v>9.4109999999999996</v>
      </c>
      <c r="AI236" s="16">
        <v>0.53800000000000003</v>
      </c>
      <c r="AJ236" s="16">
        <v>5.0650000000000004</v>
      </c>
      <c r="AK236" s="15" t="s">
        <v>62</v>
      </c>
    </row>
    <row r="237" spans="1:37" x14ac:dyDescent="0.5">
      <c r="A237" s="16" t="s">
        <v>1154</v>
      </c>
      <c r="B237" s="16" t="s">
        <v>1155</v>
      </c>
      <c r="C237" s="16" t="s">
        <v>1156</v>
      </c>
      <c r="D237" s="16">
        <v>520972.40625</v>
      </c>
      <c r="E237" s="16"/>
      <c r="F237" s="16"/>
      <c r="G237" s="16"/>
      <c r="H237" s="16"/>
      <c r="I237" s="16"/>
      <c r="J237" s="16">
        <v>340225.6875</v>
      </c>
      <c r="K237" s="16"/>
      <c r="L237" s="16"/>
      <c r="M237" s="16">
        <v>1304</v>
      </c>
      <c r="N237" s="16">
        <v>145.69999999999999</v>
      </c>
      <c r="O237" s="16">
        <f t="shared" si="42"/>
        <v>0</v>
      </c>
      <c r="P237" s="16">
        <f t="shared" si="43"/>
        <v>-3068527.4728124999</v>
      </c>
      <c r="Q237" s="16">
        <f t="shared" si="44"/>
        <v>0</v>
      </c>
      <c r="R237" s="17">
        <v>80000</v>
      </c>
      <c r="S237" s="16">
        <f t="shared" si="45"/>
        <v>0</v>
      </c>
      <c r="T237" s="16">
        <f t="shared" si="46"/>
        <v>0</v>
      </c>
      <c r="U237" s="16">
        <f t="shared" si="47"/>
        <v>-180746.71875</v>
      </c>
      <c r="V237" s="17">
        <f>25000</f>
        <v>25000</v>
      </c>
      <c r="W237" s="16">
        <f t="shared" si="48"/>
        <v>16.287712379549451</v>
      </c>
      <c r="X237" s="16">
        <f t="shared" si="49"/>
        <v>14.609640474436812</v>
      </c>
      <c r="Y237" s="3">
        <f t="shared" si="50"/>
        <v>0.3125</v>
      </c>
      <c r="Z237" s="3">
        <f t="shared" si="51"/>
        <v>-1.6780719051126378</v>
      </c>
      <c r="AA237" s="3">
        <f t="shared" si="52"/>
        <v>0.4575977756073466</v>
      </c>
      <c r="AB237" s="3">
        <f t="shared" si="53"/>
        <v>0.33951609532474142</v>
      </c>
      <c r="AC237" s="16" t="s">
        <v>131</v>
      </c>
      <c r="AD237" s="16" t="s">
        <v>42</v>
      </c>
      <c r="AE237" s="16" t="s">
        <v>60</v>
      </c>
      <c r="AF237" s="16" t="s">
        <v>44</v>
      </c>
      <c r="AG237" s="16" t="s">
        <v>1157</v>
      </c>
      <c r="AH237" s="16">
        <v>0.65300000000000002</v>
      </c>
      <c r="AI237" s="16">
        <v>100</v>
      </c>
      <c r="AJ237" s="16">
        <v>100</v>
      </c>
      <c r="AK237" s="15" t="s">
        <v>45</v>
      </c>
    </row>
    <row r="238" spans="1:37" x14ac:dyDescent="0.5">
      <c r="A238" s="16" t="s">
        <v>1158</v>
      </c>
      <c r="B238" s="16" t="s">
        <v>1159</v>
      </c>
      <c r="C238" s="16" t="s">
        <v>1160</v>
      </c>
      <c r="D238" s="16">
        <v>2851507.5</v>
      </c>
      <c r="E238" s="16"/>
      <c r="F238" s="16"/>
      <c r="G238" s="16"/>
      <c r="H238" s="16"/>
      <c r="I238" s="16">
        <v>4959501.5</v>
      </c>
      <c r="J238" s="16"/>
      <c r="K238" s="16">
        <v>3400087.25</v>
      </c>
      <c r="L238" s="16"/>
      <c r="M238" s="16">
        <v>895</v>
      </c>
      <c r="N238" s="16">
        <v>100.2</v>
      </c>
      <c r="O238" s="16">
        <f t="shared" si="42"/>
        <v>18449345.580000002</v>
      </c>
      <c r="P238" s="16">
        <f t="shared" si="43"/>
        <v>-16795379.175000001</v>
      </c>
      <c r="Q238" s="16">
        <f t="shared" si="44"/>
        <v>0</v>
      </c>
      <c r="R238" s="17">
        <v>80000</v>
      </c>
      <c r="S238" s="16">
        <f t="shared" si="45"/>
        <v>4182107.3174999999</v>
      </c>
      <c r="T238" s="16">
        <f t="shared" si="46"/>
        <v>0</v>
      </c>
      <c r="U238" s="16">
        <f t="shared" si="47"/>
        <v>-2851507.5</v>
      </c>
      <c r="V238" s="17">
        <f>25000</f>
        <v>25000</v>
      </c>
      <c r="W238" s="16">
        <f t="shared" si="48"/>
        <v>16.287712379549451</v>
      </c>
      <c r="X238" s="16">
        <f t="shared" si="49"/>
        <v>14.609640474436812</v>
      </c>
      <c r="Y238" s="3">
        <f t="shared" si="50"/>
        <v>0.3125</v>
      </c>
      <c r="Z238" s="3">
        <f t="shared" si="51"/>
        <v>-1.6780719051126378</v>
      </c>
      <c r="AA238" s="3">
        <f t="shared" si="52"/>
        <v>0.99159820287271028</v>
      </c>
      <c r="AB238" s="3">
        <f t="shared" si="53"/>
        <v>3.6642689989846936E-3</v>
      </c>
      <c r="AC238" s="16" t="s">
        <v>514</v>
      </c>
      <c r="AD238" s="16" t="s">
        <v>42</v>
      </c>
      <c r="AE238" s="16" t="s">
        <v>44</v>
      </c>
      <c r="AF238" s="16" t="s">
        <v>44</v>
      </c>
      <c r="AG238" s="16" t="s">
        <v>1161</v>
      </c>
      <c r="AH238" s="16">
        <v>1.1919999999999999</v>
      </c>
      <c r="AI238" s="16">
        <v>0.57499999999999996</v>
      </c>
      <c r="AJ238" s="16">
        <v>0.68600000000000005</v>
      </c>
      <c r="AK238" s="15" t="s">
        <v>45</v>
      </c>
    </row>
    <row r="239" spans="1:37" x14ac:dyDescent="0.5">
      <c r="A239" s="16" t="s">
        <v>1162</v>
      </c>
      <c r="B239" s="16" t="s">
        <v>1163</v>
      </c>
      <c r="C239" s="16" t="s">
        <v>1164</v>
      </c>
      <c r="D239" s="16">
        <v>44315061.25</v>
      </c>
      <c r="E239" s="16">
        <v>66915223.65625</v>
      </c>
      <c r="F239" s="16">
        <v>64920447.1875</v>
      </c>
      <c r="G239" s="16">
        <v>35641670.3125</v>
      </c>
      <c r="H239" s="16">
        <v>32014015.6875</v>
      </c>
      <c r="I239" s="16">
        <v>41974536.5</v>
      </c>
      <c r="J239" s="16">
        <v>25879152.125</v>
      </c>
      <c r="K239" s="16">
        <v>26555495.625</v>
      </c>
      <c r="L239" s="16">
        <v>5254266.671875</v>
      </c>
      <c r="M239" s="16">
        <v>1804</v>
      </c>
      <c r="N239" s="16">
        <v>199.9</v>
      </c>
      <c r="O239" s="16">
        <f t="shared" si="42"/>
        <v>-85358787.757500008</v>
      </c>
      <c r="P239" s="16">
        <f t="shared" si="43"/>
        <v>-51086272.621874996</v>
      </c>
      <c r="Q239" s="16">
        <f t="shared" si="44"/>
        <v>-32906431.5</v>
      </c>
      <c r="R239" s="17">
        <v>80000</v>
      </c>
      <c r="S239" s="16">
        <f t="shared" si="45"/>
        <v>-49642465.478437498</v>
      </c>
      <c r="T239" s="16">
        <f t="shared" si="46"/>
        <v>-739860638.39375007</v>
      </c>
      <c r="U239" s="16">
        <f t="shared" si="47"/>
        <v>-18435909.125</v>
      </c>
      <c r="V239" s="17">
        <f>25000</f>
        <v>25000</v>
      </c>
      <c r="W239" s="16">
        <f t="shared" si="48"/>
        <v>16.287712379549451</v>
      </c>
      <c r="X239" s="16">
        <f t="shared" si="49"/>
        <v>14.609640474436812</v>
      </c>
      <c r="Y239" s="3">
        <f t="shared" si="50"/>
        <v>0.3125</v>
      </c>
      <c r="Z239" s="3">
        <f t="shared" si="51"/>
        <v>-1.6780719051126378</v>
      </c>
      <c r="AA239" s="3">
        <f t="shared" si="52"/>
        <v>0.4655536101931812</v>
      </c>
      <c r="AB239" s="3">
        <f t="shared" si="53"/>
        <v>0.332030301212215</v>
      </c>
      <c r="AC239" s="16" t="s">
        <v>1165</v>
      </c>
      <c r="AD239" s="16" t="s">
        <v>809</v>
      </c>
      <c r="AE239" s="16" t="s">
        <v>1166</v>
      </c>
      <c r="AF239" s="16" t="s">
        <v>44</v>
      </c>
      <c r="AG239" s="16" t="s">
        <v>1167</v>
      </c>
      <c r="AH239" s="16">
        <v>0.39900000000000002</v>
      </c>
      <c r="AI239" s="16">
        <v>1.821</v>
      </c>
      <c r="AJ239" s="16">
        <v>0.72599999999999998</v>
      </c>
      <c r="AK239" s="15" t="s">
        <v>485</v>
      </c>
    </row>
    <row r="240" spans="1:37" x14ac:dyDescent="0.5">
      <c r="A240" s="16" t="s">
        <v>1168</v>
      </c>
      <c r="B240" s="16" t="s">
        <v>1169</v>
      </c>
      <c r="C240" s="16" t="s">
        <v>1170</v>
      </c>
      <c r="D240" s="16"/>
      <c r="E240" s="16"/>
      <c r="F240" s="16"/>
      <c r="G240" s="16">
        <v>2825763.75</v>
      </c>
      <c r="H240" s="16"/>
      <c r="I240" s="16"/>
      <c r="J240" s="16"/>
      <c r="K240" s="16"/>
      <c r="L240" s="16"/>
      <c r="M240" s="16">
        <v>1034</v>
      </c>
      <c r="N240" s="16">
        <v>117.1</v>
      </c>
      <c r="O240" s="16">
        <f t="shared" si="42"/>
        <v>0</v>
      </c>
      <c r="P240" s="16">
        <f t="shared" si="43"/>
        <v>16643748.487499999</v>
      </c>
      <c r="Q240" s="16">
        <f t="shared" si="44"/>
        <v>0</v>
      </c>
      <c r="R240" s="17">
        <v>80000</v>
      </c>
      <c r="S240" s="16">
        <f t="shared" si="45"/>
        <v>0</v>
      </c>
      <c r="T240" s="16">
        <f t="shared" si="46"/>
        <v>0</v>
      </c>
      <c r="U240" s="16">
        <f t="shared" si="47"/>
        <v>0</v>
      </c>
      <c r="V240" s="17">
        <f>25000</f>
        <v>25000</v>
      </c>
      <c r="W240" s="16">
        <f t="shared" si="48"/>
        <v>16.287712379549451</v>
      </c>
      <c r="X240" s="16">
        <f t="shared" si="49"/>
        <v>14.609640474436812</v>
      </c>
      <c r="Y240" s="3">
        <f t="shared" si="50"/>
        <v>0.3125</v>
      </c>
      <c r="Z240" s="3">
        <f t="shared" si="51"/>
        <v>-1.6780719051126378</v>
      </c>
      <c r="AA240" s="3">
        <f t="shared" si="52"/>
        <v>0.42264973081037416</v>
      </c>
      <c r="AB240" s="3">
        <f t="shared" si="53"/>
        <v>0.37401940329452038</v>
      </c>
      <c r="AC240" s="16" t="s">
        <v>155</v>
      </c>
      <c r="AD240" s="16" t="s">
        <v>42</v>
      </c>
      <c r="AE240" s="16" t="s">
        <v>43</v>
      </c>
      <c r="AF240" s="16" t="s">
        <v>44</v>
      </c>
      <c r="AG240" s="16" t="s">
        <v>44</v>
      </c>
      <c r="AH240" s="16" t="s">
        <v>44</v>
      </c>
      <c r="AI240" s="16">
        <v>0.01</v>
      </c>
      <c r="AJ240" s="16">
        <v>0.01</v>
      </c>
      <c r="AK240" s="15" t="s">
        <v>45</v>
      </c>
    </row>
    <row r="241" spans="1:37" x14ac:dyDescent="0.5">
      <c r="A241" s="16" t="s">
        <v>1171</v>
      </c>
      <c r="B241" s="16" t="s">
        <v>1172</v>
      </c>
      <c r="C241" s="16" t="s">
        <v>1173</v>
      </c>
      <c r="D241" s="16">
        <v>95262223.25</v>
      </c>
      <c r="E241" s="16">
        <v>94574641.25</v>
      </c>
      <c r="F241" s="16">
        <v>111675727</v>
      </c>
      <c r="G241" s="16">
        <v>66089201.75</v>
      </c>
      <c r="H241" s="16">
        <v>50622501.25</v>
      </c>
      <c r="I241" s="16">
        <v>94282277.125</v>
      </c>
      <c r="J241" s="16">
        <v>62092728.5</v>
      </c>
      <c r="K241" s="16">
        <v>78158546.25</v>
      </c>
      <c r="L241" s="16">
        <v>23558513.75</v>
      </c>
      <c r="M241" s="16">
        <v>1068</v>
      </c>
      <c r="N241" s="16">
        <v>118.5</v>
      </c>
      <c r="O241" s="16">
        <f t="shared" si="42"/>
        <v>-64703633.535000004</v>
      </c>
      <c r="P241" s="16">
        <f t="shared" si="43"/>
        <v>-171829096.63499999</v>
      </c>
      <c r="Q241" s="16">
        <f t="shared" si="44"/>
        <v>-61053225.75</v>
      </c>
      <c r="R241" s="17">
        <v>80000</v>
      </c>
      <c r="S241" s="16">
        <f t="shared" si="45"/>
        <v>-20191796.850000001</v>
      </c>
      <c r="T241" s="16">
        <f t="shared" si="46"/>
        <v>-1092653444.3</v>
      </c>
      <c r="U241" s="16">
        <f t="shared" si="47"/>
        <v>-33169494.75</v>
      </c>
      <c r="V241" s="17">
        <f>25000</f>
        <v>25000</v>
      </c>
      <c r="W241" s="16">
        <f t="shared" si="48"/>
        <v>16.287712379549451</v>
      </c>
      <c r="X241" s="16">
        <f t="shared" si="49"/>
        <v>14.609640474436812</v>
      </c>
      <c r="Y241" s="3">
        <f t="shared" si="50"/>
        <v>0.3125</v>
      </c>
      <c r="Z241" s="3">
        <f t="shared" si="51"/>
        <v>-1.6780719051126378</v>
      </c>
      <c r="AA241" s="3">
        <f t="shared" si="52"/>
        <v>0.46890452440075381</v>
      </c>
      <c r="AB241" s="3">
        <f t="shared" si="53"/>
        <v>0.32891557678812522</v>
      </c>
      <c r="AC241" s="16" t="s">
        <v>447</v>
      </c>
      <c r="AD241" s="16" t="s">
        <v>1174</v>
      </c>
      <c r="AE241" s="16" t="s">
        <v>44</v>
      </c>
      <c r="AF241" s="16" t="s">
        <v>44</v>
      </c>
      <c r="AG241" s="16" t="s">
        <v>44</v>
      </c>
      <c r="AH241" s="16">
        <v>0.65200000000000002</v>
      </c>
      <c r="AI241" s="16">
        <v>1.4410000000000001</v>
      </c>
      <c r="AJ241" s="16">
        <v>0.94</v>
      </c>
      <c r="AK241" s="15" t="s">
        <v>62</v>
      </c>
    </row>
    <row r="242" spans="1:37" x14ac:dyDescent="0.5">
      <c r="A242" s="16" t="s">
        <v>1175</v>
      </c>
      <c r="B242" s="16" t="s">
        <v>1176</v>
      </c>
      <c r="C242" s="16" t="s">
        <v>1177</v>
      </c>
      <c r="D242" s="16">
        <v>19671464.375</v>
      </c>
      <c r="E242" s="16">
        <v>19835039</v>
      </c>
      <c r="F242" s="16">
        <v>49251793.5</v>
      </c>
      <c r="G242" s="16">
        <v>9743494</v>
      </c>
      <c r="H242" s="16">
        <v>15918174.5</v>
      </c>
      <c r="I242" s="16">
        <v>20639504.125</v>
      </c>
      <c r="J242" s="16">
        <v>18810994.1875</v>
      </c>
      <c r="K242" s="16">
        <v>15324801.25</v>
      </c>
      <c r="L242" s="16">
        <v>14496752.5</v>
      </c>
      <c r="M242" s="16">
        <v>1117</v>
      </c>
      <c r="N242" s="16">
        <v>124.5</v>
      </c>
      <c r="O242" s="16">
        <f t="shared" si="42"/>
        <v>-106437716.47500001</v>
      </c>
      <c r="P242" s="16">
        <f t="shared" si="43"/>
        <v>-58475745.508749999</v>
      </c>
      <c r="Q242" s="16">
        <f t="shared" si="44"/>
        <v>-33333619</v>
      </c>
      <c r="R242" s="17">
        <v>80000</v>
      </c>
      <c r="S242" s="16">
        <f t="shared" si="45"/>
        <v>-5547592.4325000001</v>
      </c>
      <c r="T242" s="16">
        <f t="shared" si="46"/>
        <v>-430962508.40000004</v>
      </c>
      <c r="U242" s="16">
        <f t="shared" si="47"/>
        <v>-860470.1875</v>
      </c>
      <c r="V242" s="17">
        <f>25000</f>
        <v>25000</v>
      </c>
      <c r="W242" s="16">
        <f t="shared" si="48"/>
        <v>16.287712379549451</v>
      </c>
      <c r="X242" s="16">
        <f t="shared" si="49"/>
        <v>14.609640474436812</v>
      </c>
      <c r="Y242" s="3">
        <f t="shared" si="50"/>
        <v>0.3125</v>
      </c>
      <c r="Z242" s="3">
        <f t="shared" si="51"/>
        <v>-1.6780719051126378</v>
      </c>
      <c r="AA242" s="3">
        <f t="shared" si="52"/>
        <v>0.64351163744686324</v>
      </c>
      <c r="AB242" s="3">
        <f t="shared" si="53"/>
        <v>0.19144359478406045</v>
      </c>
      <c r="AC242" s="16" t="s">
        <v>1178</v>
      </c>
      <c r="AD242" s="16" t="s">
        <v>732</v>
      </c>
      <c r="AE242" s="16" t="s">
        <v>44</v>
      </c>
      <c r="AF242" s="16" t="s">
        <v>44</v>
      </c>
      <c r="AG242" s="16" t="s">
        <v>44</v>
      </c>
      <c r="AH242" s="16">
        <v>0.77300000000000002</v>
      </c>
      <c r="AI242" s="16">
        <v>1.246</v>
      </c>
      <c r="AJ242" s="16">
        <v>0.96299999999999997</v>
      </c>
      <c r="AK242" s="15" t="s">
        <v>485</v>
      </c>
    </row>
    <row r="243" spans="1:37" x14ac:dyDescent="0.5">
      <c r="A243" s="16" t="s">
        <v>1179</v>
      </c>
      <c r="B243" s="16" t="s">
        <v>1180</v>
      </c>
      <c r="C243" s="16" t="s">
        <v>1181</v>
      </c>
      <c r="D243" s="16">
        <v>2584679835.65625</v>
      </c>
      <c r="E243" s="16">
        <v>4431218999.2656298</v>
      </c>
      <c r="F243" s="16">
        <v>6466716259.375</v>
      </c>
      <c r="G243" s="16">
        <v>1721461116.90625</v>
      </c>
      <c r="H243" s="16">
        <v>2231950199.03125</v>
      </c>
      <c r="I243" s="16">
        <v>3355143352.03125</v>
      </c>
      <c r="J243" s="16">
        <v>1347230340.875</v>
      </c>
      <c r="K243" s="16">
        <v>1908079760</v>
      </c>
      <c r="L243" s="16">
        <v>628428846.625</v>
      </c>
      <c r="M243" s="16">
        <v>2472</v>
      </c>
      <c r="N243" s="16">
        <v>284.39999999999998</v>
      </c>
      <c r="O243" s="16">
        <f t="shared" si="42"/>
        <v>-11575051215.31875</v>
      </c>
      <c r="P243" s="16">
        <f t="shared" si="43"/>
        <v>-5084358253.4375</v>
      </c>
      <c r="Q243" s="16">
        <f t="shared" si="44"/>
        <v>-4234766060.34375</v>
      </c>
      <c r="R243" s="17">
        <v>80000</v>
      </c>
      <c r="S243" s="16">
        <f t="shared" si="45"/>
        <v>-3103461264.2967248</v>
      </c>
      <c r="T243" s="16">
        <f t="shared" si="46"/>
        <v>-72394763918.100006</v>
      </c>
      <c r="U243" s="16">
        <f t="shared" si="47"/>
        <v>-1237449494.78125</v>
      </c>
      <c r="V243" s="17">
        <f>25000</f>
        <v>25000</v>
      </c>
      <c r="W243" s="16">
        <f t="shared" si="48"/>
        <v>16.287712379549451</v>
      </c>
      <c r="X243" s="16">
        <f t="shared" si="49"/>
        <v>14.609640474436812</v>
      </c>
      <c r="Y243" s="3">
        <f t="shared" si="50"/>
        <v>0.3125</v>
      </c>
      <c r="Z243" s="3">
        <f t="shared" si="51"/>
        <v>-1.6780719051126378</v>
      </c>
      <c r="AA243" s="3">
        <f t="shared" si="52"/>
        <v>0.52523571056985996</v>
      </c>
      <c r="AB243" s="3">
        <f t="shared" si="53"/>
        <v>0.27964575406732267</v>
      </c>
      <c r="AC243" s="16" t="s">
        <v>447</v>
      </c>
      <c r="AD243" s="16" t="s">
        <v>750</v>
      </c>
      <c r="AE243" s="16" t="s">
        <v>80</v>
      </c>
      <c r="AF243" s="16" t="s">
        <v>44</v>
      </c>
      <c r="AG243" s="16" t="s">
        <v>1182</v>
      </c>
      <c r="AH243" s="16">
        <v>0.30399999999999999</v>
      </c>
      <c r="AI243" s="16">
        <v>1.9850000000000001</v>
      </c>
      <c r="AJ243" s="16">
        <v>0.60399999999999998</v>
      </c>
      <c r="AK243" s="15" t="s">
        <v>485</v>
      </c>
    </row>
    <row r="244" spans="1:37" x14ac:dyDescent="0.5">
      <c r="A244" s="16" t="s">
        <v>1183</v>
      </c>
      <c r="B244" s="16" t="s">
        <v>1184</v>
      </c>
      <c r="C244" s="16" t="s">
        <v>1185</v>
      </c>
      <c r="D244" s="16">
        <v>5029242.5</v>
      </c>
      <c r="E244" s="16">
        <v>7952117</v>
      </c>
      <c r="F244" s="16">
        <v>8449027</v>
      </c>
      <c r="G244" s="16">
        <v>3379401</v>
      </c>
      <c r="H244" s="16">
        <v>3454196</v>
      </c>
      <c r="I244" s="16">
        <v>4425536.5</v>
      </c>
      <c r="J244" s="16">
        <v>2384763.5</v>
      </c>
      <c r="K244" s="16">
        <v>2332705.25</v>
      </c>
      <c r="L244" s="16">
        <v>482716.9375</v>
      </c>
      <c r="M244" s="16">
        <v>2137</v>
      </c>
      <c r="N244" s="16">
        <v>246.3</v>
      </c>
      <c r="O244" s="16">
        <f t="shared" si="42"/>
        <v>-14967384.66</v>
      </c>
      <c r="P244" s="16">
        <f t="shared" si="43"/>
        <v>-9717566.4349999987</v>
      </c>
      <c r="Q244" s="16">
        <f t="shared" si="44"/>
        <v>-4994831</v>
      </c>
      <c r="R244" s="17">
        <v>80000</v>
      </c>
      <c r="S244" s="16">
        <f t="shared" si="45"/>
        <v>-6911876.4524999997</v>
      </c>
      <c r="T244" s="16">
        <f t="shared" si="46"/>
        <v>-98782244.775000006</v>
      </c>
      <c r="U244" s="16">
        <f t="shared" si="47"/>
        <v>-2644479</v>
      </c>
      <c r="V244" s="17">
        <f>25000</f>
        <v>25000</v>
      </c>
      <c r="W244" s="16">
        <f t="shared" si="48"/>
        <v>16.287712379549451</v>
      </c>
      <c r="X244" s="16">
        <f t="shared" si="49"/>
        <v>14.609640474436812</v>
      </c>
      <c r="Y244" s="3">
        <f t="shared" si="50"/>
        <v>0.3125</v>
      </c>
      <c r="Z244" s="3">
        <f t="shared" si="51"/>
        <v>-1.6780719051126378</v>
      </c>
      <c r="AA244" s="3">
        <f t="shared" si="52"/>
        <v>0.49235253946137025</v>
      </c>
      <c r="AB244" s="3">
        <f t="shared" si="53"/>
        <v>0.30772381772985063</v>
      </c>
      <c r="AC244" s="16" t="s">
        <v>447</v>
      </c>
      <c r="AD244" s="16" t="s">
        <v>389</v>
      </c>
      <c r="AE244" s="16" t="s">
        <v>107</v>
      </c>
      <c r="AF244" s="16" t="s">
        <v>44</v>
      </c>
      <c r="AG244" s="16" t="s">
        <v>1186</v>
      </c>
      <c r="AH244" s="16">
        <v>0.29299999999999998</v>
      </c>
      <c r="AI244" s="16">
        <v>2.302</v>
      </c>
      <c r="AJ244" s="16">
        <v>0.67500000000000004</v>
      </c>
      <c r="AK244" s="15" t="s">
        <v>485</v>
      </c>
    </row>
    <row r="245" spans="1:37" x14ac:dyDescent="0.5">
      <c r="A245" s="16" t="s">
        <v>1187</v>
      </c>
      <c r="B245" s="16" t="s">
        <v>1188</v>
      </c>
      <c r="C245" s="16" t="s">
        <v>1189</v>
      </c>
      <c r="D245" s="16">
        <v>1983913225.625</v>
      </c>
      <c r="E245" s="16">
        <v>3368313497.90625</v>
      </c>
      <c r="F245" s="16">
        <v>4353203445.6875</v>
      </c>
      <c r="G245" s="16">
        <v>1395224025.125</v>
      </c>
      <c r="H245" s="16">
        <v>1745820149.0625</v>
      </c>
      <c r="I245" s="16">
        <v>2493068392.0625</v>
      </c>
      <c r="J245" s="16">
        <v>1022051443.54688</v>
      </c>
      <c r="K245" s="16">
        <v>1408450275.0625</v>
      </c>
      <c r="L245" s="16">
        <v>345708383.65625</v>
      </c>
      <c r="M245" s="16">
        <v>2364</v>
      </c>
      <c r="N245" s="16">
        <v>274.39999999999998</v>
      </c>
      <c r="O245" s="16">
        <f t="shared" si="42"/>
        <v>-6919702399.4850006</v>
      </c>
      <c r="P245" s="16">
        <f t="shared" si="43"/>
        <v>-3467379390.9449997</v>
      </c>
      <c r="Q245" s="16">
        <f t="shared" si="44"/>
        <v>-2607383296.625</v>
      </c>
      <c r="R245" s="17">
        <v>80000</v>
      </c>
      <c r="S245" s="16">
        <f t="shared" si="45"/>
        <v>-2410631764.0978127</v>
      </c>
      <c r="T245" s="16">
        <f t="shared" si="46"/>
        <v>-49692938769.1875</v>
      </c>
      <c r="U245" s="16">
        <f t="shared" si="47"/>
        <v>-961861782.07811999</v>
      </c>
      <c r="V245" s="17">
        <f>25000</f>
        <v>25000</v>
      </c>
      <c r="W245" s="16">
        <f t="shared" si="48"/>
        <v>16.287712379549451</v>
      </c>
      <c r="X245" s="16">
        <f t="shared" si="49"/>
        <v>14.609640474436812</v>
      </c>
      <c r="Y245" s="3">
        <f t="shared" si="50"/>
        <v>0.3125</v>
      </c>
      <c r="Z245" s="3">
        <f t="shared" si="51"/>
        <v>-1.6780719051126378</v>
      </c>
      <c r="AA245" s="3">
        <f t="shared" si="52"/>
        <v>0.50219617729544175</v>
      </c>
      <c r="AB245" s="3">
        <f t="shared" si="53"/>
        <v>0.29912659744909043</v>
      </c>
      <c r="AC245" s="16" t="s">
        <v>1190</v>
      </c>
      <c r="AD245" s="16" t="s">
        <v>395</v>
      </c>
      <c r="AE245" s="16" t="s">
        <v>80</v>
      </c>
      <c r="AF245" s="16" t="s">
        <v>44</v>
      </c>
      <c r="AG245" s="16" t="s">
        <v>1191</v>
      </c>
      <c r="AH245" s="16">
        <v>0.30299999999999999</v>
      </c>
      <c r="AI245" s="16">
        <v>1.929</v>
      </c>
      <c r="AJ245" s="16">
        <v>0.58499999999999996</v>
      </c>
      <c r="AK245" s="15" t="s">
        <v>485</v>
      </c>
    </row>
    <row r="246" spans="1:37" x14ac:dyDescent="0.5">
      <c r="A246" s="16" t="s">
        <v>1192</v>
      </c>
      <c r="B246" s="16" t="s">
        <v>1193</v>
      </c>
      <c r="C246" s="16" t="s">
        <v>1194</v>
      </c>
      <c r="D246" s="16">
        <v>85934053.25</v>
      </c>
      <c r="E246" s="16">
        <v>146448807.5</v>
      </c>
      <c r="F246" s="16">
        <v>251381067.5</v>
      </c>
      <c r="G246" s="16">
        <v>87252938.5</v>
      </c>
      <c r="H246" s="16">
        <v>99594538.75</v>
      </c>
      <c r="I246" s="16">
        <v>128414414.5</v>
      </c>
      <c r="J246" s="16">
        <v>72224596.25</v>
      </c>
      <c r="K246" s="16">
        <v>64266997</v>
      </c>
      <c r="L246" s="16">
        <v>16260425.015625</v>
      </c>
      <c r="M246" s="16">
        <v>2390</v>
      </c>
      <c r="N246" s="16">
        <v>271.2</v>
      </c>
      <c r="O246" s="16">
        <f t="shared" si="42"/>
        <v>-457435949.16000003</v>
      </c>
      <c r="P246" s="16">
        <f t="shared" si="43"/>
        <v>7768234.1224999996</v>
      </c>
      <c r="Q246" s="16">
        <f t="shared" si="44"/>
        <v>-151786528.75</v>
      </c>
      <c r="R246" s="17">
        <v>80000</v>
      </c>
      <c r="S246" s="16">
        <f t="shared" si="45"/>
        <v>-101083626.91499999</v>
      </c>
      <c r="T246" s="16">
        <f t="shared" si="46"/>
        <v>-2915495966.8062501</v>
      </c>
      <c r="U246" s="16">
        <f t="shared" si="47"/>
        <v>-13709457</v>
      </c>
      <c r="V246" s="17">
        <f>25000</f>
        <v>25000</v>
      </c>
      <c r="W246" s="16">
        <f t="shared" si="48"/>
        <v>16.287712379549451</v>
      </c>
      <c r="X246" s="16">
        <f t="shared" si="49"/>
        <v>14.609640474436812</v>
      </c>
      <c r="Y246" s="3">
        <f t="shared" si="50"/>
        <v>0.3125</v>
      </c>
      <c r="Z246" s="3">
        <f t="shared" si="51"/>
        <v>-1.6780719051126378</v>
      </c>
      <c r="AA246" s="3">
        <f t="shared" si="52"/>
        <v>0.52434798846360331</v>
      </c>
      <c r="AB246" s="3">
        <f t="shared" si="53"/>
        <v>0.28038039372397217</v>
      </c>
      <c r="AC246" s="16" t="s">
        <v>227</v>
      </c>
      <c r="AD246" s="16" t="s">
        <v>389</v>
      </c>
      <c r="AE246" s="16" t="s">
        <v>80</v>
      </c>
      <c r="AF246" s="16" t="s">
        <v>44</v>
      </c>
      <c r="AG246" s="16" t="s">
        <v>1195</v>
      </c>
      <c r="AH246" s="16">
        <v>0.439</v>
      </c>
      <c r="AI246" s="16">
        <v>1.47</v>
      </c>
      <c r="AJ246" s="16">
        <v>0.64500000000000002</v>
      </c>
      <c r="AK246" s="15" t="s">
        <v>485</v>
      </c>
    </row>
    <row r="247" spans="1:37" x14ac:dyDescent="0.5">
      <c r="A247" s="16" t="s">
        <v>1196</v>
      </c>
      <c r="B247" s="16" t="s">
        <v>1197</v>
      </c>
      <c r="C247" s="16" t="s">
        <v>1198</v>
      </c>
      <c r="D247" s="16">
        <v>30107209</v>
      </c>
      <c r="E247" s="16">
        <v>15724163.25</v>
      </c>
      <c r="F247" s="16">
        <v>28721692</v>
      </c>
      <c r="G247" s="16">
        <v>28031617.5</v>
      </c>
      <c r="H247" s="16">
        <v>7830539.25</v>
      </c>
      <c r="I247" s="16">
        <v>37637000</v>
      </c>
      <c r="J247" s="16">
        <v>22602282.5</v>
      </c>
      <c r="K247" s="16">
        <v>20021051.5</v>
      </c>
      <c r="L247" s="16">
        <v>17490543.25</v>
      </c>
      <c r="M247" s="16">
        <v>465</v>
      </c>
      <c r="N247" s="16">
        <v>54.2</v>
      </c>
      <c r="O247" s="16">
        <f t="shared" si="42"/>
        <v>33164945.760000002</v>
      </c>
      <c r="P247" s="16">
        <f t="shared" si="43"/>
        <v>-12225233.934999999</v>
      </c>
      <c r="Q247" s="16">
        <f t="shared" si="44"/>
        <v>-20891152.75</v>
      </c>
      <c r="R247" s="17">
        <v>80000</v>
      </c>
      <c r="S247" s="16">
        <f t="shared" si="45"/>
        <v>5285172.5475000003</v>
      </c>
      <c r="T247" s="16">
        <f t="shared" si="46"/>
        <v>-139266244.5</v>
      </c>
      <c r="U247" s="16">
        <f t="shared" si="47"/>
        <v>-7504926.5</v>
      </c>
      <c r="V247" s="17">
        <f>25000</f>
        <v>25000</v>
      </c>
      <c r="W247" s="16">
        <f t="shared" si="48"/>
        <v>16.287712379549451</v>
      </c>
      <c r="X247" s="16">
        <f t="shared" si="49"/>
        <v>14.609640474436812</v>
      </c>
      <c r="Y247" s="3">
        <f t="shared" si="50"/>
        <v>0.3125</v>
      </c>
      <c r="Z247" s="3">
        <f t="shared" si="51"/>
        <v>-1.6780719051126378</v>
      </c>
      <c r="AA247" s="3">
        <f t="shared" si="52"/>
        <v>0.37503457446952848</v>
      </c>
      <c r="AB247" s="3">
        <f t="shared" si="53"/>
        <v>0.42592869278116247</v>
      </c>
      <c r="AC247" s="16" t="s">
        <v>1199</v>
      </c>
      <c r="AD247" s="16" t="s">
        <v>72</v>
      </c>
      <c r="AE247" s="16" t="s">
        <v>240</v>
      </c>
      <c r="AF247" s="16" t="s">
        <v>44</v>
      </c>
      <c r="AG247" s="16" t="s">
        <v>1200</v>
      </c>
      <c r="AH247" s="16">
        <v>0.69699999999999995</v>
      </c>
      <c r="AI247" s="16">
        <v>1.0249999999999999</v>
      </c>
      <c r="AJ247" s="16">
        <v>0.71399999999999997</v>
      </c>
      <c r="AK247" s="15" t="s">
        <v>62</v>
      </c>
    </row>
    <row r="248" spans="1:37" x14ac:dyDescent="0.5">
      <c r="A248" s="16" t="s">
        <v>1201</v>
      </c>
      <c r="B248" s="16" t="s">
        <v>1202</v>
      </c>
      <c r="C248" s="16" t="s">
        <v>1203</v>
      </c>
      <c r="D248" s="16"/>
      <c r="E248" s="16">
        <v>587427.9375</v>
      </c>
      <c r="F248" s="16"/>
      <c r="G248" s="16">
        <v>3969103.25</v>
      </c>
      <c r="H248" s="16"/>
      <c r="I248" s="16"/>
      <c r="J248" s="16"/>
      <c r="K248" s="16"/>
      <c r="L248" s="16">
        <v>913772.25</v>
      </c>
      <c r="M248" s="16">
        <v>356</v>
      </c>
      <c r="N248" s="16">
        <v>38.5</v>
      </c>
      <c r="O248" s="16">
        <f t="shared" si="42"/>
        <v>0</v>
      </c>
      <c r="P248" s="16">
        <f t="shared" si="43"/>
        <v>23378018.142499998</v>
      </c>
      <c r="Q248" s="16">
        <f t="shared" si="44"/>
        <v>0</v>
      </c>
      <c r="R248" s="17">
        <v>80000</v>
      </c>
      <c r="S248" s="16">
        <f t="shared" si="45"/>
        <v>-722536.36312500003</v>
      </c>
      <c r="T248" s="16">
        <f t="shared" si="46"/>
        <v>11330775.9</v>
      </c>
      <c r="U248" s="16">
        <f t="shared" si="47"/>
        <v>0</v>
      </c>
      <c r="V248" s="17">
        <f>25000</f>
        <v>25000</v>
      </c>
      <c r="W248" s="16">
        <f t="shared" si="48"/>
        <v>16.287712379549451</v>
      </c>
      <c r="X248" s="16">
        <f t="shared" si="49"/>
        <v>14.609640474436812</v>
      </c>
      <c r="Y248" s="3">
        <f t="shared" si="50"/>
        <v>0.3125</v>
      </c>
      <c r="Z248" s="3">
        <f t="shared" si="51"/>
        <v>-1.6780719051126378</v>
      </c>
      <c r="AA248" s="3">
        <f t="shared" si="52"/>
        <v>0.38912069373892288</v>
      </c>
      <c r="AB248" s="3">
        <f t="shared" si="53"/>
        <v>0.40991567246624611</v>
      </c>
      <c r="AC248" s="16" t="s">
        <v>1204</v>
      </c>
      <c r="AD248" s="16" t="s">
        <v>1205</v>
      </c>
      <c r="AE248" s="16" t="s">
        <v>145</v>
      </c>
      <c r="AF248" s="16" t="s">
        <v>52</v>
      </c>
      <c r="AG248" s="16" t="s">
        <v>1206</v>
      </c>
      <c r="AH248" s="16">
        <v>1.556</v>
      </c>
      <c r="AI248" s="16">
        <v>0.14799999999999999</v>
      </c>
      <c r="AJ248" s="16">
        <v>0.23</v>
      </c>
      <c r="AK248" s="15" t="s">
        <v>1207</v>
      </c>
    </row>
    <row r="249" spans="1:37" x14ac:dyDescent="0.5">
      <c r="A249" s="16" t="s">
        <v>1208</v>
      </c>
      <c r="B249" s="16" t="s">
        <v>1209</v>
      </c>
      <c r="C249" s="16" t="s">
        <v>1210</v>
      </c>
      <c r="D249" s="16">
        <v>249361078.625</v>
      </c>
      <c r="E249" s="16">
        <v>358823938.6875</v>
      </c>
      <c r="F249" s="16">
        <v>379912183.25</v>
      </c>
      <c r="G249" s="16">
        <v>246485185</v>
      </c>
      <c r="H249" s="16">
        <v>221794477.75</v>
      </c>
      <c r="I249" s="16">
        <v>342869563.75</v>
      </c>
      <c r="J249" s="16">
        <v>156592990.78125</v>
      </c>
      <c r="K249" s="16">
        <v>208047087.5</v>
      </c>
      <c r="L249" s="16">
        <v>83557593</v>
      </c>
      <c r="M249" s="16">
        <v>2214</v>
      </c>
      <c r="N249" s="16">
        <v>247.6</v>
      </c>
      <c r="O249" s="16">
        <f t="shared" si="42"/>
        <v>-137798544.54000002</v>
      </c>
      <c r="P249" s="16">
        <f t="shared" si="43"/>
        <v>-16939013.451249998</v>
      </c>
      <c r="Q249" s="16">
        <f t="shared" si="44"/>
        <v>-158117705.5</v>
      </c>
      <c r="R249" s="17">
        <v>80000</v>
      </c>
      <c r="S249" s="16">
        <f t="shared" si="45"/>
        <v>-185455526.96062499</v>
      </c>
      <c r="T249" s="16">
        <f t="shared" si="46"/>
        <v>-3674796919.0999999</v>
      </c>
      <c r="U249" s="16">
        <f t="shared" si="47"/>
        <v>-92768087.84375</v>
      </c>
      <c r="V249" s="17">
        <f>25000</f>
        <v>25000</v>
      </c>
      <c r="W249" s="16">
        <f t="shared" si="48"/>
        <v>16.287712379549451</v>
      </c>
      <c r="X249" s="16">
        <f t="shared" si="49"/>
        <v>14.609640474436812</v>
      </c>
      <c r="Y249" s="3">
        <f t="shared" si="50"/>
        <v>0.3125</v>
      </c>
      <c r="Z249" s="3">
        <f t="shared" si="51"/>
        <v>-1.6780719051126378</v>
      </c>
      <c r="AA249" s="3">
        <f t="shared" si="52"/>
        <v>0.42558271314207963</v>
      </c>
      <c r="AB249" s="3">
        <f t="shared" si="53"/>
        <v>0.37101602107832438</v>
      </c>
      <c r="AC249" s="16" t="s">
        <v>105</v>
      </c>
      <c r="AD249" s="16" t="s">
        <v>395</v>
      </c>
      <c r="AE249" s="16" t="s">
        <v>80</v>
      </c>
      <c r="AF249" s="16" t="s">
        <v>44</v>
      </c>
      <c r="AG249" s="16" t="s">
        <v>44</v>
      </c>
      <c r="AH249" s="16">
        <v>0.436</v>
      </c>
      <c r="AI249" s="16">
        <v>1.456</v>
      </c>
      <c r="AJ249" s="16">
        <v>0.63500000000000001</v>
      </c>
      <c r="AK249" s="15" t="s">
        <v>485</v>
      </c>
    </row>
    <row r="250" spans="1:37" x14ac:dyDescent="0.5">
      <c r="A250" s="16" t="s">
        <v>1211</v>
      </c>
      <c r="B250" s="16" t="s">
        <v>1212</v>
      </c>
      <c r="C250" s="16" t="s">
        <v>1213</v>
      </c>
      <c r="D250" s="16"/>
      <c r="E250" s="16"/>
      <c r="F250" s="16">
        <v>5269694</v>
      </c>
      <c r="G250" s="16"/>
      <c r="H250" s="16"/>
      <c r="I250" s="16"/>
      <c r="J250" s="16">
        <v>2117005.75</v>
      </c>
      <c r="K250" s="16"/>
      <c r="L250" s="16"/>
      <c r="M250" s="16">
        <v>929</v>
      </c>
      <c r="N250" s="16">
        <v>99.4</v>
      </c>
      <c r="O250" s="16">
        <f t="shared" si="42"/>
        <v>-19603261.68</v>
      </c>
      <c r="P250" s="16">
        <f t="shared" si="43"/>
        <v>0</v>
      </c>
      <c r="Q250" s="16">
        <f t="shared" si="44"/>
        <v>-5269694</v>
      </c>
      <c r="R250" s="17">
        <v>80000</v>
      </c>
      <c r="S250" s="16">
        <f t="shared" si="45"/>
        <v>0</v>
      </c>
      <c r="T250" s="16">
        <f t="shared" si="46"/>
        <v>-65344205.600000001</v>
      </c>
      <c r="U250" s="16">
        <f t="shared" si="47"/>
        <v>2117005.75</v>
      </c>
      <c r="V250" s="17">
        <f>25000</f>
        <v>25000</v>
      </c>
      <c r="W250" s="16">
        <f t="shared" si="48"/>
        <v>16.287712379549451</v>
      </c>
      <c r="X250" s="16">
        <f t="shared" si="49"/>
        <v>14.609640474436812</v>
      </c>
      <c r="Y250" s="3">
        <f t="shared" si="50"/>
        <v>0.3125</v>
      </c>
      <c r="Z250" s="3">
        <f t="shared" si="51"/>
        <v>-1.6780719051126378</v>
      </c>
      <c r="AA250" s="3">
        <f t="shared" si="52"/>
        <v>0.67729809147764231</v>
      </c>
      <c r="AB250" s="3">
        <f t="shared" si="53"/>
        <v>0.16922014816729347</v>
      </c>
      <c r="AC250" s="16" t="s">
        <v>105</v>
      </c>
      <c r="AD250" s="16" t="s">
        <v>380</v>
      </c>
      <c r="AE250" s="16" t="s">
        <v>107</v>
      </c>
      <c r="AF250" s="16" t="s">
        <v>44</v>
      </c>
      <c r="AG250" s="16" t="s">
        <v>44</v>
      </c>
      <c r="AH250" s="16">
        <v>0.40200000000000002</v>
      </c>
      <c r="AI250" s="16">
        <v>100</v>
      </c>
      <c r="AJ250" s="16">
        <v>100</v>
      </c>
      <c r="AK250" s="15" t="s">
        <v>485</v>
      </c>
    </row>
    <row r="251" spans="1:37" x14ac:dyDescent="0.5">
      <c r="A251" s="16" t="s">
        <v>1214</v>
      </c>
      <c r="B251" s="16" t="s">
        <v>1215</v>
      </c>
      <c r="C251" s="16" t="s">
        <v>1216</v>
      </c>
      <c r="D251" s="16">
        <v>14200388.5</v>
      </c>
      <c r="E251" s="16"/>
      <c r="F251" s="16">
        <v>6223330.5</v>
      </c>
      <c r="G251" s="16"/>
      <c r="H251" s="16">
        <v>4752184</v>
      </c>
      <c r="I251" s="16">
        <v>50191240.5</v>
      </c>
      <c r="J251" s="16">
        <v>1837538.75</v>
      </c>
      <c r="K251" s="16">
        <v>58005295.5</v>
      </c>
      <c r="L251" s="16"/>
      <c r="M251" s="16">
        <v>817</v>
      </c>
      <c r="N251" s="16">
        <v>89.7</v>
      </c>
      <c r="O251" s="16">
        <f t="shared" si="42"/>
        <v>163560625.20000002</v>
      </c>
      <c r="P251" s="16">
        <f t="shared" si="43"/>
        <v>-83640288.265000001</v>
      </c>
      <c r="Q251" s="16">
        <f>0.1</f>
        <v>0.1</v>
      </c>
      <c r="R251" s="17">
        <v>80000</v>
      </c>
      <c r="S251" s="16">
        <f t="shared" si="45"/>
        <v>71346513.465000004</v>
      </c>
      <c r="T251" s="16">
        <f t="shared" si="46"/>
        <v>-77169298.200000003</v>
      </c>
      <c r="U251" s="16">
        <f t="shared" si="47"/>
        <v>-12362849.75</v>
      </c>
      <c r="V251" s="17">
        <f>25000</f>
        <v>25000</v>
      </c>
      <c r="W251" s="16">
        <f t="shared" si="48"/>
        <v>16.287712379549451</v>
      </c>
      <c r="X251" s="16">
        <f t="shared" si="49"/>
        <v>14.609640474436812</v>
      </c>
      <c r="Y251" s="3">
        <f t="shared" si="50"/>
        <v>0.3125</v>
      </c>
      <c r="Z251" s="3">
        <f t="shared" si="51"/>
        <v>-1.6780719051126378</v>
      </c>
      <c r="AA251" s="3">
        <f t="shared" si="52"/>
        <v>0.39267492147345684</v>
      </c>
      <c r="AB251" s="3">
        <f t="shared" si="53"/>
        <v>0.40596683443999948</v>
      </c>
      <c r="AC251" s="16" t="s">
        <v>58</v>
      </c>
      <c r="AD251" s="16" t="s">
        <v>1030</v>
      </c>
      <c r="AE251" s="16" t="s">
        <v>51</v>
      </c>
      <c r="AF251" s="16" t="s">
        <v>44</v>
      </c>
      <c r="AG251" s="16" t="s">
        <v>833</v>
      </c>
      <c r="AH251" s="16">
        <v>1.0980000000000001</v>
      </c>
      <c r="AI251" s="16">
        <v>0.60899999999999999</v>
      </c>
      <c r="AJ251" s="16">
        <v>0.66800000000000004</v>
      </c>
      <c r="AK251" s="15" t="s">
        <v>62</v>
      </c>
    </row>
    <row r="252" spans="1:37" x14ac:dyDescent="0.5">
      <c r="A252" s="16" t="s">
        <v>1217</v>
      </c>
      <c r="B252" s="16" t="s">
        <v>1218</v>
      </c>
      <c r="C252" s="16" t="s">
        <v>1219</v>
      </c>
      <c r="D252" s="16">
        <v>23014338</v>
      </c>
      <c r="E252" s="16"/>
      <c r="F252" s="16"/>
      <c r="G252" s="16">
        <v>957710.6875</v>
      </c>
      <c r="H252" s="16"/>
      <c r="I252" s="16">
        <v>34407891.5</v>
      </c>
      <c r="J252" s="16">
        <v>2330822.25</v>
      </c>
      <c r="K252" s="16">
        <v>19026596.5</v>
      </c>
      <c r="L252" s="16"/>
      <c r="M252" s="16">
        <v>272</v>
      </c>
      <c r="N252" s="16">
        <v>31.4</v>
      </c>
      <c r="O252" s="16">
        <f t="shared" si="42"/>
        <v>127997356.38000001</v>
      </c>
      <c r="P252" s="16">
        <f t="shared" si="43"/>
        <v>-129913534.87062499</v>
      </c>
      <c r="Q252" s="16">
        <f t="shared" ref="Q252:Q315" si="54">(H252-F252)*1</f>
        <v>0</v>
      </c>
      <c r="R252" s="17">
        <v>80000</v>
      </c>
      <c r="S252" s="16">
        <f t="shared" si="45"/>
        <v>23402713.695</v>
      </c>
      <c r="T252" s="16">
        <f t="shared" si="46"/>
        <v>0</v>
      </c>
      <c r="U252" s="16">
        <f t="shared" si="47"/>
        <v>-20683515.75</v>
      </c>
      <c r="V252" s="17">
        <f>25000</f>
        <v>25000</v>
      </c>
      <c r="W252" s="16">
        <f t="shared" si="48"/>
        <v>16.287712379549451</v>
      </c>
      <c r="X252" s="16">
        <f t="shared" si="49"/>
        <v>14.609640474436812</v>
      </c>
      <c r="Y252" s="3">
        <f t="shared" si="50"/>
        <v>0.3125</v>
      </c>
      <c r="Z252" s="3">
        <f t="shared" si="51"/>
        <v>-1.6780719051126378</v>
      </c>
      <c r="AA252" s="3">
        <f t="shared" si="52"/>
        <v>0.98407605315540114</v>
      </c>
      <c r="AB252" s="3">
        <f t="shared" si="53"/>
        <v>6.9713363355613858E-3</v>
      </c>
      <c r="AC252" s="16" t="s">
        <v>1220</v>
      </c>
      <c r="AD252" s="16" t="s">
        <v>206</v>
      </c>
      <c r="AE252" s="16" t="s">
        <v>44</v>
      </c>
      <c r="AF252" s="16" t="s">
        <v>44</v>
      </c>
      <c r="AG252" s="16" t="s">
        <v>44</v>
      </c>
      <c r="AH252" s="16">
        <v>0.28899999999999998</v>
      </c>
      <c r="AI252" s="16">
        <v>4.0090000000000003</v>
      </c>
      <c r="AJ252" s="16">
        <v>1.1599999999999999</v>
      </c>
      <c r="AK252" s="15" t="s">
        <v>62</v>
      </c>
    </row>
    <row r="253" spans="1:37" x14ac:dyDescent="0.5">
      <c r="A253" s="16" t="s">
        <v>1221</v>
      </c>
      <c r="B253" s="16" t="s">
        <v>1222</v>
      </c>
      <c r="C253" s="16" t="s">
        <v>1223</v>
      </c>
      <c r="D253" s="16"/>
      <c r="E253" s="16"/>
      <c r="F253" s="16"/>
      <c r="G253" s="16">
        <v>3985418.25</v>
      </c>
      <c r="H253" s="16"/>
      <c r="I253" s="16"/>
      <c r="J253" s="16"/>
      <c r="K253" s="16"/>
      <c r="L253" s="16"/>
      <c r="M253" s="16">
        <v>1626</v>
      </c>
      <c r="N253" s="16">
        <v>183.2</v>
      </c>
      <c r="O253" s="16">
        <f t="shared" si="42"/>
        <v>0</v>
      </c>
      <c r="P253" s="16">
        <f t="shared" si="43"/>
        <v>23474113.4925</v>
      </c>
      <c r="Q253" s="16">
        <f t="shared" si="54"/>
        <v>0</v>
      </c>
      <c r="R253" s="17">
        <v>80000</v>
      </c>
      <c r="S253" s="16">
        <f t="shared" si="45"/>
        <v>0</v>
      </c>
      <c r="T253" s="16">
        <f t="shared" si="46"/>
        <v>0</v>
      </c>
      <c r="U253" s="16">
        <f t="shared" si="47"/>
        <v>0</v>
      </c>
      <c r="V253" s="17">
        <f>25000</f>
        <v>25000</v>
      </c>
      <c r="W253" s="16">
        <f t="shared" si="48"/>
        <v>16.287712379549451</v>
      </c>
      <c r="X253" s="16">
        <f t="shared" si="49"/>
        <v>14.609640474436812</v>
      </c>
      <c r="Y253" s="3">
        <f t="shared" si="50"/>
        <v>0.3125</v>
      </c>
      <c r="Z253" s="3">
        <f t="shared" si="51"/>
        <v>-1.6780719051126378</v>
      </c>
      <c r="AA253" s="3">
        <f t="shared" si="52"/>
        <v>0.42264973081037416</v>
      </c>
      <c r="AB253" s="3">
        <f t="shared" si="53"/>
        <v>0.37401940329452038</v>
      </c>
      <c r="AC253" s="16" t="s">
        <v>1224</v>
      </c>
      <c r="AD253" s="16" t="s">
        <v>72</v>
      </c>
      <c r="AE253" s="16" t="s">
        <v>60</v>
      </c>
      <c r="AF253" s="16" t="s">
        <v>44</v>
      </c>
      <c r="AG253" s="16" t="s">
        <v>1225</v>
      </c>
      <c r="AH253" s="16" t="s">
        <v>44</v>
      </c>
      <c r="AI253" s="16">
        <v>0.01</v>
      </c>
      <c r="AJ253" s="16">
        <v>0.01</v>
      </c>
      <c r="AK253" s="15" t="s">
        <v>45</v>
      </c>
    </row>
    <row r="254" spans="1:37" x14ac:dyDescent="0.5">
      <c r="A254" s="16" t="s">
        <v>1226</v>
      </c>
      <c r="B254" s="16" t="s">
        <v>1227</v>
      </c>
      <c r="C254" s="16" t="s">
        <v>1228</v>
      </c>
      <c r="D254" s="16">
        <v>36565548</v>
      </c>
      <c r="E254" s="16"/>
      <c r="F254" s="16"/>
      <c r="G254" s="16">
        <v>1104951.875</v>
      </c>
      <c r="H254" s="16"/>
      <c r="I254" s="16">
        <v>82345719.5</v>
      </c>
      <c r="J254" s="16">
        <v>4392879.5</v>
      </c>
      <c r="K254" s="16">
        <v>38507372</v>
      </c>
      <c r="L254" s="16"/>
      <c r="M254" s="16">
        <v>249</v>
      </c>
      <c r="N254" s="16">
        <v>26.7</v>
      </c>
      <c r="O254" s="16">
        <f t="shared" si="42"/>
        <v>306326076.54000002</v>
      </c>
      <c r="P254" s="16">
        <f t="shared" si="43"/>
        <v>-208862911.17624998</v>
      </c>
      <c r="Q254" s="16">
        <f t="shared" si="54"/>
        <v>0</v>
      </c>
      <c r="R254" s="17">
        <v>80000</v>
      </c>
      <c r="S254" s="16">
        <f t="shared" si="45"/>
        <v>47364067.560000002</v>
      </c>
      <c r="T254" s="16">
        <f t="shared" si="46"/>
        <v>0</v>
      </c>
      <c r="U254" s="16">
        <f t="shared" si="47"/>
        <v>-32172668.5</v>
      </c>
      <c r="V254" s="17">
        <f>25000</f>
        <v>25000</v>
      </c>
      <c r="W254" s="16">
        <f t="shared" si="48"/>
        <v>16.287712379549451</v>
      </c>
      <c r="X254" s="16">
        <f t="shared" si="49"/>
        <v>14.609640474436812</v>
      </c>
      <c r="Y254" s="3">
        <f t="shared" si="50"/>
        <v>0.3125</v>
      </c>
      <c r="Z254" s="3">
        <f t="shared" si="51"/>
        <v>-1.6780719051126378</v>
      </c>
      <c r="AA254" s="3">
        <f t="shared" si="52"/>
        <v>0.85789004549614856</v>
      </c>
      <c r="AB254" s="3">
        <f t="shared" si="53"/>
        <v>6.6568371468712709E-2</v>
      </c>
      <c r="AC254" s="16" t="s">
        <v>49</v>
      </c>
      <c r="AD254" s="16" t="s">
        <v>206</v>
      </c>
      <c r="AE254" s="16" t="s">
        <v>51</v>
      </c>
      <c r="AF254" s="16" t="s">
        <v>44</v>
      </c>
      <c r="AG254" s="16" t="s">
        <v>984</v>
      </c>
      <c r="AH254" s="16">
        <v>0.35599999999999998</v>
      </c>
      <c r="AI254" s="16">
        <v>3.8330000000000002</v>
      </c>
      <c r="AJ254" s="16">
        <v>1.363</v>
      </c>
      <c r="AK254" s="15" t="s">
        <v>62</v>
      </c>
    </row>
    <row r="255" spans="1:37" x14ac:dyDescent="0.5">
      <c r="A255" s="16" t="s">
        <v>1229</v>
      </c>
      <c r="B255" s="16" t="s">
        <v>1230</v>
      </c>
      <c r="C255" s="16" t="s">
        <v>1231</v>
      </c>
      <c r="D255" s="16">
        <v>23737446827.4063</v>
      </c>
      <c r="E255" s="16">
        <v>28726420943.0938</v>
      </c>
      <c r="F255" s="16">
        <v>44885882641.6875</v>
      </c>
      <c r="G255" s="16">
        <v>31701392161.0313</v>
      </c>
      <c r="H255" s="16">
        <v>20163392953.875</v>
      </c>
      <c r="I255" s="16">
        <v>28707377657.25</v>
      </c>
      <c r="J255" s="16">
        <v>15315746914.5625</v>
      </c>
      <c r="K255" s="16">
        <v>18240025040.171902</v>
      </c>
      <c r="L255" s="16">
        <v>9483985424.78125</v>
      </c>
      <c r="M255" s="16">
        <v>466</v>
      </c>
      <c r="N255" s="16">
        <v>53.6</v>
      </c>
      <c r="O255" s="16">
        <f t="shared" si="42"/>
        <v>-60184038542.107506</v>
      </c>
      <c r="P255" s="16">
        <f t="shared" si="43"/>
        <v>46907638015.051247</v>
      </c>
      <c r="Q255" s="16">
        <f t="shared" si="54"/>
        <v>-24722489687.8125</v>
      </c>
      <c r="R255" s="17">
        <v>80000</v>
      </c>
      <c r="S255" s="16">
        <f t="shared" si="45"/>
        <v>-12898266960.593935</v>
      </c>
      <c r="T255" s="16">
        <f t="shared" si="46"/>
        <v>-438983525489.63751</v>
      </c>
      <c r="U255" s="16">
        <f t="shared" si="47"/>
        <v>-8421699912.8437996</v>
      </c>
      <c r="V255" s="17">
        <f>25000</f>
        <v>25000</v>
      </c>
      <c r="W255" s="16">
        <f t="shared" si="48"/>
        <v>16.287712379549451</v>
      </c>
      <c r="X255" s="16">
        <f t="shared" si="49"/>
        <v>14.609640474436812</v>
      </c>
      <c r="Y255" s="3">
        <f t="shared" si="50"/>
        <v>0.3125</v>
      </c>
      <c r="Z255" s="3">
        <f t="shared" si="51"/>
        <v>-1.6780719051126378</v>
      </c>
      <c r="AA255" s="3">
        <f t="shared" si="52"/>
        <v>0.50084278285271</v>
      </c>
      <c r="AB255" s="3">
        <f t="shared" si="53"/>
        <v>0.30029858003076093</v>
      </c>
      <c r="AC255" s="16" t="s">
        <v>1232</v>
      </c>
      <c r="AD255" s="16" t="s">
        <v>1233</v>
      </c>
      <c r="AE255" s="16" t="s">
        <v>381</v>
      </c>
      <c r="AF255" s="16" t="s">
        <v>44</v>
      </c>
      <c r="AG255" s="16" t="s">
        <v>1234</v>
      </c>
      <c r="AH255" s="16">
        <v>0.53300000000000003</v>
      </c>
      <c r="AI255" s="16">
        <v>1.0009999999999999</v>
      </c>
      <c r="AJ255" s="16">
        <v>0.53400000000000003</v>
      </c>
      <c r="AK255" s="15" t="s">
        <v>1235</v>
      </c>
    </row>
    <row r="256" spans="1:37" x14ac:dyDescent="0.5">
      <c r="A256" s="16" t="s">
        <v>1236</v>
      </c>
      <c r="B256" s="16" t="s">
        <v>1237</v>
      </c>
      <c r="C256" s="16" t="s">
        <v>1238</v>
      </c>
      <c r="D256" s="16">
        <v>8860573</v>
      </c>
      <c r="E256" s="16">
        <v>23570385</v>
      </c>
      <c r="F256" s="16">
        <v>27450062.5</v>
      </c>
      <c r="G256" s="16">
        <v>5023513.5</v>
      </c>
      <c r="H256" s="16">
        <v>7225078.5</v>
      </c>
      <c r="I256" s="16">
        <v>23694699</v>
      </c>
      <c r="J256" s="16">
        <v>3732821.5</v>
      </c>
      <c r="K256" s="16">
        <v>16082747</v>
      </c>
      <c r="L256" s="16">
        <v>1137071.75</v>
      </c>
      <c r="M256" s="16">
        <v>859</v>
      </c>
      <c r="N256" s="16">
        <v>94.6</v>
      </c>
      <c r="O256" s="16">
        <f t="shared" si="42"/>
        <v>-13969952.220000001</v>
      </c>
      <c r="P256" s="16">
        <f t="shared" si="43"/>
        <v>-22600280.454999998</v>
      </c>
      <c r="Q256" s="16">
        <f t="shared" si="54"/>
        <v>-20224984</v>
      </c>
      <c r="R256" s="17">
        <v>80000</v>
      </c>
      <c r="S256" s="16">
        <f t="shared" si="45"/>
        <v>-9209794.7400000002</v>
      </c>
      <c r="T256" s="16">
        <f t="shared" si="46"/>
        <v>-326281085.30000001</v>
      </c>
      <c r="U256" s="16">
        <f t="shared" si="47"/>
        <v>-5127751.5</v>
      </c>
      <c r="V256" s="17">
        <f>25000</f>
        <v>25000</v>
      </c>
      <c r="W256" s="16">
        <f t="shared" si="48"/>
        <v>16.287712379549451</v>
      </c>
      <c r="X256" s="16">
        <f t="shared" si="49"/>
        <v>14.609640474436812</v>
      </c>
      <c r="Y256" s="3">
        <f t="shared" si="50"/>
        <v>0.3125</v>
      </c>
      <c r="Z256" s="3">
        <f t="shared" si="51"/>
        <v>-1.6780719051126378</v>
      </c>
      <c r="AA256" s="3">
        <f t="shared" si="52"/>
        <v>0.46113370524434005</v>
      </c>
      <c r="AB256" s="3">
        <f t="shared" si="53"/>
        <v>0.33617313311207431</v>
      </c>
      <c r="AC256" s="16" t="s">
        <v>44</v>
      </c>
      <c r="AD256" s="16" t="s">
        <v>44</v>
      </c>
      <c r="AE256" s="16" t="s">
        <v>44</v>
      </c>
      <c r="AF256" s="16" t="s">
        <v>44</v>
      </c>
      <c r="AG256" s="16" t="s">
        <v>44</v>
      </c>
      <c r="AH256" s="16">
        <v>0.158</v>
      </c>
      <c r="AI256" s="16">
        <v>3.262</v>
      </c>
      <c r="AJ256" s="16">
        <v>0.51700000000000002</v>
      </c>
      <c r="AK256" s="15" t="s">
        <v>82</v>
      </c>
    </row>
    <row r="257" spans="1:37" x14ac:dyDescent="0.5">
      <c r="A257" s="16" t="s">
        <v>1239</v>
      </c>
      <c r="B257" s="16" t="s">
        <v>1240</v>
      </c>
      <c r="C257" s="16" t="s">
        <v>1241</v>
      </c>
      <c r="D257" s="16">
        <v>7267339.75</v>
      </c>
      <c r="E257" s="16"/>
      <c r="F257" s="16">
        <v>2613598.875</v>
      </c>
      <c r="G257" s="16">
        <v>706621.6875</v>
      </c>
      <c r="H257" s="16">
        <v>1714537.75</v>
      </c>
      <c r="I257" s="16">
        <v>8423775.25</v>
      </c>
      <c r="J257" s="16">
        <v>2711757</v>
      </c>
      <c r="K257" s="16">
        <v>3582436.75</v>
      </c>
      <c r="L257" s="16">
        <v>1653924.75</v>
      </c>
      <c r="M257" s="16">
        <v>364</v>
      </c>
      <c r="N257" s="16">
        <v>39.4</v>
      </c>
      <c r="O257" s="16">
        <f t="shared" si="42"/>
        <v>21613856.115000002</v>
      </c>
      <c r="P257" s="16">
        <f t="shared" si="43"/>
        <v>-38642629.388124995</v>
      </c>
      <c r="Q257" s="16">
        <f t="shared" si="54"/>
        <v>-899061.125</v>
      </c>
      <c r="R257" s="17">
        <v>80000</v>
      </c>
      <c r="S257" s="16">
        <f t="shared" si="45"/>
        <v>4406397.2024999997</v>
      </c>
      <c r="T257" s="16">
        <f t="shared" si="46"/>
        <v>-11899959.15</v>
      </c>
      <c r="U257" s="16">
        <f t="shared" si="47"/>
        <v>-4555582.75</v>
      </c>
      <c r="V257" s="17">
        <f>25000</f>
        <v>25000</v>
      </c>
      <c r="W257" s="16">
        <f t="shared" si="48"/>
        <v>16.287712379549451</v>
      </c>
      <c r="X257" s="16">
        <f t="shared" si="49"/>
        <v>14.609640474436812</v>
      </c>
      <c r="Y257" s="3">
        <f t="shared" si="50"/>
        <v>0.3125</v>
      </c>
      <c r="Z257" s="3">
        <f t="shared" si="51"/>
        <v>-1.6780719051126378</v>
      </c>
      <c r="AA257" s="3">
        <f t="shared" si="52"/>
        <v>0.89396851366987451</v>
      </c>
      <c r="AB257" s="3">
        <f t="shared" si="53"/>
        <v>4.8677777155130407E-2</v>
      </c>
      <c r="AC257" s="16" t="s">
        <v>1242</v>
      </c>
      <c r="AD257" s="16" t="s">
        <v>426</v>
      </c>
      <c r="AE257" s="16" t="s">
        <v>80</v>
      </c>
      <c r="AF257" s="16" t="s">
        <v>44</v>
      </c>
      <c r="AG257" s="16" t="s">
        <v>1243</v>
      </c>
      <c r="AH257" s="16">
        <v>0.622</v>
      </c>
      <c r="AI257" s="16">
        <v>2.5419999999999998</v>
      </c>
      <c r="AJ257" s="16">
        <v>1.5820000000000001</v>
      </c>
      <c r="AK257" s="15" t="s">
        <v>82</v>
      </c>
    </row>
    <row r="258" spans="1:37" x14ac:dyDescent="0.5">
      <c r="A258" s="16" t="s">
        <v>1244</v>
      </c>
      <c r="B258" s="16" t="s">
        <v>1245</v>
      </c>
      <c r="C258" s="16" t="s">
        <v>1246</v>
      </c>
      <c r="D258" s="16"/>
      <c r="E258" s="16"/>
      <c r="F258" s="16"/>
      <c r="G258" s="16"/>
      <c r="H258" s="16"/>
      <c r="I258" s="16">
        <v>9426539</v>
      </c>
      <c r="J258" s="16"/>
      <c r="K258" s="16">
        <v>7627472.5</v>
      </c>
      <c r="L258" s="16"/>
      <c r="M258" s="16">
        <v>532</v>
      </c>
      <c r="N258" s="16">
        <v>57.3</v>
      </c>
      <c r="O258" s="16">
        <f t="shared" ref="O258:O321" si="55">(I258-F258)*3.72</f>
        <v>35066725.079999998</v>
      </c>
      <c r="P258" s="16">
        <f t="shared" ref="P258:P321" si="56">(G258-D258)*5.89</f>
        <v>0</v>
      </c>
      <c r="Q258" s="16">
        <f t="shared" si="54"/>
        <v>0</v>
      </c>
      <c r="R258" s="17">
        <v>80000</v>
      </c>
      <c r="S258" s="16">
        <f t="shared" ref="S258:S321" si="57">(K258-E258)*1.23</f>
        <v>9381791.1750000007</v>
      </c>
      <c r="T258" s="16">
        <f t="shared" ref="T258:T321" si="58">(L258-F258)*12.4</f>
        <v>0</v>
      </c>
      <c r="U258" s="16">
        <f t="shared" ref="U258:U321" si="59">(J258-D258)*1</f>
        <v>0</v>
      </c>
      <c r="V258" s="17">
        <f>25000</f>
        <v>25000</v>
      </c>
      <c r="W258" s="16">
        <f t="shared" ref="W258:W321" si="60">LOG(R258,2)</f>
        <v>16.287712379549451</v>
      </c>
      <c r="X258" s="16">
        <f t="shared" ref="X258:X321" si="61">LOG(V258,2)</f>
        <v>14.609640474436812</v>
      </c>
      <c r="Y258" s="3">
        <f t="shared" ref="Y258:Y321" si="62">V258/R258</f>
        <v>0.3125</v>
      </c>
      <c r="Z258" s="3">
        <f t="shared" ref="Z258:Z321" si="63">LOG(Y258,2)</f>
        <v>-1.6780719051126378</v>
      </c>
      <c r="AA258" s="3">
        <f t="shared" ref="AA258:AA321" si="64">TTEST(O258:Q258,S258:U258,2,1)</f>
        <v>0.42264973081037416</v>
      </c>
      <c r="AB258" s="3">
        <f t="shared" ref="AB258:AB321" si="65">-LOG(AA258)</f>
        <v>0.37401940329452038</v>
      </c>
      <c r="AC258" s="16" t="s">
        <v>49</v>
      </c>
      <c r="AD258" s="16" t="s">
        <v>634</v>
      </c>
      <c r="AE258" s="16" t="s">
        <v>51</v>
      </c>
      <c r="AF258" s="16" t="s">
        <v>44</v>
      </c>
      <c r="AG258" s="16" t="s">
        <v>635</v>
      </c>
      <c r="AH258" s="16">
        <v>100</v>
      </c>
      <c r="AI258" s="16">
        <v>0.01</v>
      </c>
      <c r="AJ258" s="16">
        <v>0.80900000000000005</v>
      </c>
      <c r="AK258" s="15" t="s">
        <v>82</v>
      </c>
    </row>
    <row r="259" spans="1:37" x14ac:dyDescent="0.5">
      <c r="A259" s="16" t="s">
        <v>1247</v>
      </c>
      <c r="B259" s="16" t="s">
        <v>1248</v>
      </c>
      <c r="C259" s="16" t="s">
        <v>1249</v>
      </c>
      <c r="D259" s="16"/>
      <c r="E259" s="16"/>
      <c r="F259" s="16"/>
      <c r="G259" s="16"/>
      <c r="H259" s="16"/>
      <c r="I259" s="16">
        <v>9426539</v>
      </c>
      <c r="J259" s="16"/>
      <c r="K259" s="16">
        <v>7627472.5</v>
      </c>
      <c r="L259" s="16"/>
      <c r="M259" s="16">
        <v>535</v>
      </c>
      <c r="N259" s="16">
        <v>57.9</v>
      </c>
      <c r="O259" s="16">
        <f t="shared" si="55"/>
        <v>35066725.079999998</v>
      </c>
      <c r="P259" s="16">
        <f t="shared" si="56"/>
        <v>0</v>
      </c>
      <c r="Q259" s="16">
        <f t="shared" si="54"/>
        <v>0</v>
      </c>
      <c r="R259" s="17">
        <v>80000</v>
      </c>
      <c r="S259" s="16">
        <f t="shared" si="57"/>
        <v>9381791.1750000007</v>
      </c>
      <c r="T259" s="16">
        <f t="shared" si="58"/>
        <v>0</v>
      </c>
      <c r="U259" s="16">
        <f t="shared" si="59"/>
        <v>0</v>
      </c>
      <c r="V259" s="17">
        <f>25000</f>
        <v>25000</v>
      </c>
      <c r="W259" s="16">
        <f t="shared" si="60"/>
        <v>16.287712379549451</v>
      </c>
      <c r="X259" s="16">
        <f t="shared" si="61"/>
        <v>14.609640474436812</v>
      </c>
      <c r="Y259" s="3">
        <f t="shared" si="62"/>
        <v>0.3125</v>
      </c>
      <c r="Z259" s="3">
        <f t="shared" si="63"/>
        <v>-1.6780719051126378</v>
      </c>
      <c r="AA259" s="3">
        <f t="shared" si="64"/>
        <v>0.42264973081037416</v>
      </c>
      <c r="AB259" s="3">
        <f t="shared" si="65"/>
        <v>0.37401940329452038</v>
      </c>
      <c r="AC259" s="16" t="s">
        <v>49</v>
      </c>
      <c r="AD259" s="16" t="s">
        <v>1250</v>
      </c>
      <c r="AE259" s="16" t="s">
        <v>51</v>
      </c>
      <c r="AF259" s="16" t="s">
        <v>44</v>
      </c>
      <c r="AG259" s="16" t="s">
        <v>1251</v>
      </c>
      <c r="AH259" s="16">
        <v>100</v>
      </c>
      <c r="AI259" s="16">
        <v>0.01</v>
      </c>
      <c r="AJ259" s="16">
        <v>0.80900000000000005</v>
      </c>
      <c r="AK259" s="15" t="s">
        <v>82</v>
      </c>
    </row>
    <row r="260" spans="1:37" x14ac:dyDescent="0.5">
      <c r="A260" s="16" t="s">
        <v>1252</v>
      </c>
      <c r="B260" s="16" t="s">
        <v>1253</v>
      </c>
      <c r="C260" s="16" t="s">
        <v>1254</v>
      </c>
      <c r="D260" s="16"/>
      <c r="E260" s="16"/>
      <c r="F260" s="16">
        <v>2208609.25</v>
      </c>
      <c r="G260" s="16"/>
      <c r="H260" s="16">
        <v>9255595</v>
      </c>
      <c r="I260" s="16"/>
      <c r="J260" s="16">
        <v>9336047.5</v>
      </c>
      <c r="K260" s="16"/>
      <c r="L260" s="16"/>
      <c r="M260" s="16">
        <v>902</v>
      </c>
      <c r="N260" s="16">
        <v>101.4</v>
      </c>
      <c r="O260" s="16">
        <f t="shared" si="55"/>
        <v>-8216026.4100000001</v>
      </c>
      <c r="P260" s="16">
        <f t="shared" si="56"/>
        <v>0</v>
      </c>
      <c r="Q260" s="16">
        <f t="shared" si="54"/>
        <v>7046985.75</v>
      </c>
      <c r="R260" s="17">
        <v>80000</v>
      </c>
      <c r="S260" s="16">
        <f t="shared" si="57"/>
        <v>0</v>
      </c>
      <c r="T260" s="16">
        <f t="shared" si="58"/>
        <v>-27386754.699999999</v>
      </c>
      <c r="U260" s="16">
        <f t="shared" si="59"/>
        <v>9336047.5</v>
      </c>
      <c r="V260" s="17">
        <f>25000</f>
        <v>25000</v>
      </c>
      <c r="W260" s="16">
        <f t="shared" si="60"/>
        <v>16.287712379549451</v>
      </c>
      <c r="X260" s="16">
        <f t="shared" si="61"/>
        <v>14.609640474436812</v>
      </c>
      <c r="Y260" s="3">
        <f t="shared" si="62"/>
        <v>0.3125</v>
      </c>
      <c r="Z260" s="3">
        <f t="shared" si="63"/>
        <v>-1.6780719051126378</v>
      </c>
      <c r="AA260" s="3">
        <f t="shared" si="64"/>
        <v>0.66020767986690121</v>
      </c>
      <c r="AB260" s="3">
        <f t="shared" si="65"/>
        <v>0.18031942804506232</v>
      </c>
      <c r="AC260" s="16" t="s">
        <v>413</v>
      </c>
      <c r="AD260" s="16" t="s">
        <v>72</v>
      </c>
      <c r="AE260" s="16" t="s">
        <v>51</v>
      </c>
      <c r="AF260" s="16" t="s">
        <v>44</v>
      </c>
      <c r="AG260" s="16" t="s">
        <v>1255</v>
      </c>
      <c r="AH260" s="16">
        <v>4.2270000000000003</v>
      </c>
      <c r="AI260" s="16">
        <v>0.23899999999999999</v>
      </c>
      <c r="AJ260" s="16">
        <v>1.0089999999999999</v>
      </c>
      <c r="AK260" s="15" t="s">
        <v>281</v>
      </c>
    </row>
    <row r="261" spans="1:37" x14ac:dyDescent="0.5">
      <c r="A261" s="16" t="s">
        <v>1256</v>
      </c>
      <c r="B261" s="16" t="s">
        <v>1257</v>
      </c>
      <c r="C261" s="16" t="s">
        <v>1258</v>
      </c>
      <c r="D261" s="16"/>
      <c r="E261" s="16"/>
      <c r="F261" s="16"/>
      <c r="G261" s="16">
        <v>3794288.75</v>
      </c>
      <c r="H261" s="16"/>
      <c r="I261" s="16"/>
      <c r="J261" s="16"/>
      <c r="K261" s="16"/>
      <c r="L261" s="16"/>
      <c r="M261" s="16">
        <v>582</v>
      </c>
      <c r="N261" s="16">
        <v>65.599999999999994</v>
      </c>
      <c r="O261" s="16">
        <f t="shared" si="55"/>
        <v>0</v>
      </c>
      <c r="P261" s="16">
        <f t="shared" si="56"/>
        <v>22348360.737499997</v>
      </c>
      <c r="Q261" s="16">
        <f t="shared" si="54"/>
        <v>0</v>
      </c>
      <c r="R261" s="17">
        <v>80000</v>
      </c>
      <c r="S261" s="16">
        <f t="shared" si="57"/>
        <v>0</v>
      </c>
      <c r="T261" s="16">
        <f t="shared" si="58"/>
        <v>0</v>
      </c>
      <c r="U261" s="16">
        <f t="shared" si="59"/>
        <v>0</v>
      </c>
      <c r="V261" s="17">
        <f>25000</f>
        <v>25000</v>
      </c>
      <c r="W261" s="16">
        <f t="shared" si="60"/>
        <v>16.287712379549451</v>
      </c>
      <c r="X261" s="16">
        <f t="shared" si="61"/>
        <v>14.609640474436812</v>
      </c>
      <c r="Y261" s="3">
        <f t="shared" si="62"/>
        <v>0.3125</v>
      </c>
      <c r="Z261" s="3">
        <f t="shared" si="63"/>
        <v>-1.6780719051126378</v>
      </c>
      <c r="AA261" s="3">
        <f t="shared" si="64"/>
        <v>0.42264973081037416</v>
      </c>
      <c r="AB261" s="3">
        <f t="shared" si="65"/>
        <v>0.37401940329452038</v>
      </c>
      <c r="AC261" s="16" t="s">
        <v>41</v>
      </c>
      <c r="AD261" s="16" t="s">
        <v>311</v>
      </c>
      <c r="AE261" s="16" t="s">
        <v>60</v>
      </c>
      <c r="AF261" s="16" t="s">
        <v>44</v>
      </c>
      <c r="AG261" s="16" t="s">
        <v>44</v>
      </c>
      <c r="AH261" s="16" t="s">
        <v>44</v>
      </c>
      <c r="AI261" s="16">
        <v>0.01</v>
      </c>
      <c r="AJ261" s="16">
        <v>0.01</v>
      </c>
      <c r="AK261" s="15" t="s">
        <v>45</v>
      </c>
    </row>
    <row r="262" spans="1:37" x14ac:dyDescent="0.5">
      <c r="A262" s="16" t="s">
        <v>1259</v>
      </c>
      <c r="B262" s="16" t="s">
        <v>1260</v>
      </c>
      <c r="C262" s="16" t="s">
        <v>1261</v>
      </c>
      <c r="D262" s="16">
        <v>719615.6875</v>
      </c>
      <c r="E262" s="16"/>
      <c r="F262" s="16"/>
      <c r="G262" s="16"/>
      <c r="H262" s="16"/>
      <c r="I262" s="16">
        <v>10888050.125</v>
      </c>
      <c r="J262" s="16"/>
      <c r="K262" s="16">
        <v>7166393.125</v>
      </c>
      <c r="L262" s="16"/>
      <c r="M262" s="16">
        <v>949</v>
      </c>
      <c r="N262" s="16">
        <v>104.5</v>
      </c>
      <c r="O262" s="16">
        <f t="shared" si="55"/>
        <v>40503546.465000004</v>
      </c>
      <c r="P262" s="16">
        <f t="shared" si="56"/>
        <v>-4238536.399375</v>
      </c>
      <c r="Q262" s="16">
        <f t="shared" si="54"/>
        <v>0</v>
      </c>
      <c r="R262" s="17">
        <v>80000</v>
      </c>
      <c r="S262" s="16">
        <f t="shared" si="57"/>
        <v>8814663.5437499993</v>
      </c>
      <c r="T262" s="16">
        <f t="shared" si="58"/>
        <v>0</v>
      </c>
      <c r="U262" s="16">
        <f t="shared" si="59"/>
        <v>-719615.6875</v>
      </c>
      <c r="V262" s="17">
        <f>25000</f>
        <v>25000</v>
      </c>
      <c r="W262" s="16">
        <f t="shared" si="60"/>
        <v>16.287712379549451</v>
      </c>
      <c r="X262" s="16">
        <f t="shared" si="61"/>
        <v>14.609640474436812</v>
      </c>
      <c r="Y262" s="3">
        <f t="shared" si="62"/>
        <v>0.3125</v>
      </c>
      <c r="Z262" s="3">
        <f t="shared" si="63"/>
        <v>-1.6780719051126378</v>
      </c>
      <c r="AA262" s="3">
        <f t="shared" si="64"/>
        <v>0.49142122455107473</v>
      </c>
      <c r="AB262" s="3">
        <f t="shared" si="65"/>
        <v>0.30854609021175233</v>
      </c>
      <c r="AC262" s="16" t="s">
        <v>1262</v>
      </c>
      <c r="AD262" s="16" t="s">
        <v>195</v>
      </c>
      <c r="AE262" s="16" t="s">
        <v>51</v>
      </c>
      <c r="AF262" s="16" t="s">
        <v>44</v>
      </c>
      <c r="AG262" s="16" t="s">
        <v>1263</v>
      </c>
      <c r="AH262" s="16">
        <v>9.9589999999999996</v>
      </c>
      <c r="AI262" s="16">
        <v>6.6000000000000003E-2</v>
      </c>
      <c r="AJ262" s="16">
        <v>0.65800000000000003</v>
      </c>
      <c r="AK262" s="15" t="s">
        <v>82</v>
      </c>
    </row>
    <row r="263" spans="1:37" x14ac:dyDescent="0.5">
      <c r="A263" s="16" t="s">
        <v>1264</v>
      </c>
      <c r="B263" s="16" t="s">
        <v>1265</v>
      </c>
      <c r="C263" s="16" t="s">
        <v>1266</v>
      </c>
      <c r="D263" s="16">
        <v>719615.6875</v>
      </c>
      <c r="E263" s="16"/>
      <c r="F263" s="16"/>
      <c r="G263" s="16"/>
      <c r="H263" s="16"/>
      <c r="I263" s="16">
        <v>10888050.125</v>
      </c>
      <c r="J263" s="16"/>
      <c r="K263" s="16">
        <v>7166393.125</v>
      </c>
      <c r="L263" s="16"/>
      <c r="M263" s="16">
        <v>937</v>
      </c>
      <c r="N263" s="16">
        <v>104.5</v>
      </c>
      <c r="O263" s="16">
        <f t="shared" si="55"/>
        <v>40503546.465000004</v>
      </c>
      <c r="P263" s="16">
        <f t="shared" si="56"/>
        <v>-4238536.399375</v>
      </c>
      <c r="Q263" s="16">
        <f t="shared" si="54"/>
        <v>0</v>
      </c>
      <c r="R263" s="17">
        <v>80000</v>
      </c>
      <c r="S263" s="16">
        <f t="shared" si="57"/>
        <v>8814663.5437499993</v>
      </c>
      <c r="T263" s="16">
        <f t="shared" si="58"/>
        <v>0</v>
      </c>
      <c r="U263" s="16">
        <f t="shared" si="59"/>
        <v>-719615.6875</v>
      </c>
      <c r="V263" s="17">
        <f>25000</f>
        <v>25000</v>
      </c>
      <c r="W263" s="16">
        <f t="shared" si="60"/>
        <v>16.287712379549451</v>
      </c>
      <c r="X263" s="16">
        <f t="shared" si="61"/>
        <v>14.609640474436812</v>
      </c>
      <c r="Y263" s="3">
        <f t="shared" si="62"/>
        <v>0.3125</v>
      </c>
      <c r="Z263" s="3">
        <f t="shared" si="63"/>
        <v>-1.6780719051126378</v>
      </c>
      <c r="AA263" s="3">
        <f t="shared" si="64"/>
        <v>0.49142122455107473</v>
      </c>
      <c r="AB263" s="3">
        <f t="shared" si="65"/>
        <v>0.30854609021175233</v>
      </c>
      <c r="AC263" s="16" t="s">
        <v>227</v>
      </c>
      <c r="AD263" s="16" t="s">
        <v>1267</v>
      </c>
      <c r="AE263" s="16" t="s">
        <v>51</v>
      </c>
      <c r="AF263" s="16" t="s">
        <v>44</v>
      </c>
      <c r="AG263" s="16" t="s">
        <v>1268</v>
      </c>
      <c r="AH263" s="16">
        <v>9.9589999999999996</v>
      </c>
      <c r="AI263" s="16">
        <v>6.6000000000000003E-2</v>
      </c>
      <c r="AJ263" s="16">
        <v>0.65800000000000003</v>
      </c>
      <c r="AK263" s="15" t="s">
        <v>82</v>
      </c>
    </row>
    <row r="264" spans="1:37" x14ac:dyDescent="0.5">
      <c r="A264" s="16" t="s">
        <v>1269</v>
      </c>
      <c r="B264" s="16" t="s">
        <v>1270</v>
      </c>
      <c r="C264" s="16" t="s">
        <v>1271</v>
      </c>
      <c r="D264" s="16"/>
      <c r="E264" s="16"/>
      <c r="F264" s="16"/>
      <c r="G264" s="16"/>
      <c r="H264" s="16"/>
      <c r="I264" s="16">
        <v>3624549.5</v>
      </c>
      <c r="J264" s="16"/>
      <c r="K264" s="16">
        <v>486027.84375</v>
      </c>
      <c r="L264" s="16"/>
      <c r="M264" s="16">
        <v>592</v>
      </c>
      <c r="N264" s="16">
        <v>64.599999999999994</v>
      </c>
      <c r="O264" s="16">
        <f t="shared" si="55"/>
        <v>13483324.140000001</v>
      </c>
      <c r="P264" s="16">
        <f t="shared" si="56"/>
        <v>0</v>
      </c>
      <c r="Q264" s="16">
        <f t="shared" si="54"/>
        <v>0</v>
      </c>
      <c r="R264" s="17">
        <v>80000</v>
      </c>
      <c r="S264" s="16">
        <f t="shared" si="57"/>
        <v>597814.24781249999</v>
      </c>
      <c r="T264" s="16">
        <f t="shared" si="58"/>
        <v>0</v>
      </c>
      <c r="U264" s="16">
        <f t="shared" si="59"/>
        <v>0</v>
      </c>
      <c r="V264" s="17">
        <f>25000</f>
        <v>25000</v>
      </c>
      <c r="W264" s="16">
        <f t="shared" si="60"/>
        <v>16.287712379549451</v>
      </c>
      <c r="X264" s="16">
        <f t="shared" si="61"/>
        <v>14.609640474436812</v>
      </c>
      <c r="Y264" s="3">
        <f t="shared" si="62"/>
        <v>0.3125</v>
      </c>
      <c r="Z264" s="3">
        <f t="shared" si="63"/>
        <v>-1.6780719051126378</v>
      </c>
      <c r="AA264" s="3">
        <f t="shared" si="64"/>
        <v>0.42264973081037438</v>
      </c>
      <c r="AB264" s="3">
        <f t="shared" si="65"/>
        <v>0.37401940329452016</v>
      </c>
      <c r="AC264" s="16" t="s">
        <v>194</v>
      </c>
      <c r="AD264" s="16" t="s">
        <v>1030</v>
      </c>
      <c r="AE264" s="16" t="s">
        <v>51</v>
      </c>
      <c r="AF264" s="16" t="s">
        <v>44</v>
      </c>
      <c r="AG264" s="16" t="s">
        <v>1272</v>
      </c>
      <c r="AH264" s="16">
        <v>100</v>
      </c>
      <c r="AI264" s="16">
        <v>0.01</v>
      </c>
      <c r="AJ264" s="16">
        <v>0.13400000000000001</v>
      </c>
      <c r="AK264" s="15" t="s">
        <v>82</v>
      </c>
    </row>
    <row r="265" spans="1:37" x14ac:dyDescent="0.5">
      <c r="A265" s="16" t="s">
        <v>1273</v>
      </c>
      <c r="B265" s="16" t="s">
        <v>1274</v>
      </c>
      <c r="C265" s="16" t="s">
        <v>1275</v>
      </c>
      <c r="D265" s="16">
        <v>10363087.96875</v>
      </c>
      <c r="E265" s="16"/>
      <c r="F265" s="16"/>
      <c r="G265" s="16"/>
      <c r="H265" s="16"/>
      <c r="I265" s="16">
        <v>49639162.375</v>
      </c>
      <c r="J265" s="16"/>
      <c r="K265" s="16">
        <v>74204610.5</v>
      </c>
      <c r="L265" s="16"/>
      <c r="M265" s="16">
        <v>298</v>
      </c>
      <c r="N265" s="16">
        <v>34.200000000000003</v>
      </c>
      <c r="O265" s="16">
        <f t="shared" si="55"/>
        <v>184657684.035</v>
      </c>
      <c r="P265" s="16">
        <f t="shared" si="56"/>
        <v>-61038588.135937497</v>
      </c>
      <c r="Q265" s="16">
        <f t="shared" si="54"/>
        <v>0</v>
      </c>
      <c r="R265" s="17">
        <v>80000</v>
      </c>
      <c r="S265" s="16">
        <f t="shared" si="57"/>
        <v>91271670.914999992</v>
      </c>
      <c r="T265" s="16">
        <f t="shared" si="58"/>
        <v>0</v>
      </c>
      <c r="U265" s="16">
        <f t="shared" si="59"/>
        <v>-10363087.96875</v>
      </c>
      <c r="V265" s="17">
        <f>25000</f>
        <v>25000</v>
      </c>
      <c r="W265" s="16">
        <f t="shared" si="60"/>
        <v>16.287712379549451</v>
      </c>
      <c r="X265" s="16">
        <f t="shared" si="61"/>
        <v>14.609640474436812</v>
      </c>
      <c r="Y265" s="3">
        <f t="shared" si="62"/>
        <v>0.3125</v>
      </c>
      <c r="Z265" s="3">
        <f t="shared" si="63"/>
        <v>-1.6780719051126378</v>
      </c>
      <c r="AA265" s="3">
        <f t="shared" si="64"/>
        <v>0.77991916348531465</v>
      </c>
      <c r="AB265" s="3">
        <f t="shared" si="65"/>
        <v>0.10795040842691253</v>
      </c>
      <c r="AC265" s="16" t="s">
        <v>1276</v>
      </c>
      <c r="AD265" s="16" t="s">
        <v>634</v>
      </c>
      <c r="AE265" s="16" t="s">
        <v>319</v>
      </c>
      <c r="AF265" s="16" t="s">
        <v>44</v>
      </c>
      <c r="AG265" s="16" t="s">
        <v>1277</v>
      </c>
      <c r="AH265" s="16">
        <v>7.16</v>
      </c>
      <c r="AI265" s="16">
        <v>0.20899999999999999</v>
      </c>
      <c r="AJ265" s="16">
        <v>1.4950000000000001</v>
      </c>
      <c r="AK265" s="15" t="s">
        <v>82</v>
      </c>
    </row>
    <row r="266" spans="1:37" x14ac:dyDescent="0.5">
      <c r="A266" s="16" t="s">
        <v>1278</v>
      </c>
      <c r="B266" s="16" t="s">
        <v>1279</v>
      </c>
      <c r="C266" s="16" t="s">
        <v>1280</v>
      </c>
      <c r="D266" s="16">
        <v>175651118.625</v>
      </c>
      <c r="E266" s="16"/>
      <c r="F266" s="16">
        <v>631036.625</v>
      </c>
      <c r="G266" s="16"/>
      <c r="H266" s="16"/>
      <c r="I266" s="16">
        <v>276602119.3125</v>
      </c>
      <c r="J266" s="16"/>
      <c r="K266" s="16">
        <v>43271496</v>
      </c>
      <c r="L266" s="16"/>
      <c r="M266" s="16">
        <v>174</v>
      </c>
      <c r="N266" s="16">
        <v>19.3</v>
      </c>
      <c r="O266" s="16">
        <f t="shared" si="55"/>
        <v>1026612427.5975001</v>
      </c>
      <c r="P266" s="16">
        <f t="shared" si="56"/>
        <v>-1034585088.70125</v>
      </c>
      <c r="Q266" s="16">
        <f t="shared" si="54"/>
        <v>-631036.625</v>
      </c>
      <c r="R266" s="17">
        <v>80000</v>
      </c>
      <c r="S266" s="16">
        <f t="shared" si="57"/>
        <v>53223940.079999998</v>
      </c>
      <c r="T266" s="16">
        <f t="shared" si="58"/>
        <v>-7824854.1500000004</v>
      </c>
      <c r="U266" s="16">
        <f t="shared" si="59"/>
        <v>-175651118.625</v>
      </c>
      <c r="V266" s="17">
        <f>25000</f>
        <v>25000</v>
      </c>
      <c r="W266" s="16">
        <f t="shared" si="60"/>
        <v>16.287712379549451</v>
      </c>
      <c r="X266" s="16">
        <f t="shared" si="61"/>
        <v>14.609640474436812</v>
      </c>
      <c r="Y266" s="3">
        <f t="shared" si="62"/>
        <v>0.3125</v>
      </c>
      <c r="Z266" s="3">
        <f t="shared" si="63"/>
        <v>-1.6780719051126378</v>
      </c>
      <c r="AA266" s="3">
        <f t="shared" si="64"/>
        <v>0.95073416030027869</v>
      </c>
      <c r="AB266" s="3">
        <f t="shared" si="65"/>
        <v>2.1940901416236048E-2</v>
      </c>
      <c r="AC266" s="16" t="s">
        <v>155</v>
      </c>
      <c r="AD266" s="16" t="s">
        <v>44</v>
      </c>
      <c r="AE266" s="16" t="s">
        <v>51</v>
      </c>
      <c r="AF266" s="16" t="s">
        <v>44</v>
      </c>
      <c r="AG266" s="16" t="s">
        <v>44</v>
      </c>
      <c r="AH266" s="16">
        <v>4.1100000000000003</v>
      </c>
      <c r="AI266" s="16">
        <v>3.7999999999999999E-2</v>
      </c>
      <c r="AJ266" s="16">
        <v>0.156</v>
      </c>
      <c r="AK266" s="15" t="s">
        <v>82</v>
      </c>
    </row>
    <row r="267" spans="1:37" x14ac:dyDescent="0.5">
      <c r="A267" s="16" t="s">
        <v>1281</v>
      </c>
      <c r="B267" s="16" t="s">
        <v>1282</v>
      </c>
      <c r="C267" s="16" t="s">
        <v>1283</v>
      </c>
      <c r="D267" s="16">
        <v>126305274</v>
      </c>
      <c r="E267" s="16">
        <v>71828576</v>
      </c>
      <c r="F267" s="16">
        <v>71750226</v>
      </c>
      <c r="G267" s="16">
        <v>85161656</v>
      </c>
      <c r="H267" s="16">
        <v>55821170</v>
      </c>
      <c r="I267" s="16">
        <v>90661744</v>
      </c>
      <c r="J267" s="16">
        <v>56396182</v>
      </c>
      <c r="K267" s="16">
        <v>60117052</v>
      </c>
      <c r="L267" s="16">
        <v>32960949</v>
      </c>
      <c r="M267" s="16">
        <v>149</v>
      </c>
      <c r="N267" s="16">
        <v>16.8</v>
      </c>
      <c r="O267" s="16">
        <f t="shared" si="55"/>
        <v>70350846.960000008</v>
      </c>
      <c r="P267" s="16">
        <f t="shared" si="56"/>
        <v>-242335910.01999998</v>
      </c>
      <c r="Q267" s="16">
        <f t="shared" si="54"/>
        <v>-15929056</v>
      </c>
      <c r="R267" s="17">
        <v>80000</v>
      </c>
      <c r="S267" s="16">
        <f t="shared" si="57"/>
        <v>-14405174.52</v>
      </c>
      <c r="T267" s="16">
        <f t="shared" si="58"/>
        <v>-480987034.80000001</v>
      </c>
      <c r="U267" s="16">
        <f t="shared" si="59"/>
        <v>-69909092</v>
      </c>
      <c r="V267" s="17">
        <f>25000</f>
        <v>25000</v>
      </c>
      <c r="W267" s="16">
        <f t="shared" si="60"/>
        <v>16.287712379549451</v>
      </c>
      <c r="X267" s="16">
        <f t="shared" si="61"/>
        <v>14.609640474436812</v>
      </c>
      <c r="Y267" s="3">
        <f t="shared" si="62"/>
        <v>0.3125</v>
      </c>
      <c r="Z267" s="3">
        <f t="shared" si="63"/>
        <v>-1.6780719051126378</v>
      </c>
      <c r="AA267" s="3">
        <f t="shared" si="64"/>
        <v>0.15856351286986348</v>
      </c>
      <c r="AB267" s="3">
        <f t="shared" si="65"/>
        <v>0.7997967412449144</v>
      </c>
      <c r="AC267" s="16" t="s">
        <v>1284</v>
      </c>
      <c r="AD267" s="16" t="s">
        <v>165</v>
      </c>
      <c r="AE267" s="16" t="s">
        <v>189</v>
      </c>
      <c r="AF267" s="16" t="s">
        <v>52</v>
      </c>
      <c r="AG267" s="16" t="s">
        <v>1285</v>
      </c>
      <c r="AH267" s="16">
        <v>0.78500000000000003</v>
      </c>
      <c r="AI267" s="16">
        <v>0.84299999999999997</v>
      </c>
      <c r="AJ267" s="16">
        <v>0.66200000000000003</v>
      </c>
      <c r="AK267" s="15" t="s">
        <v>158</v>
      </c>
    </row>
    <row r="268" spans="1:37" x14ac:dyDescent="0.5">
      <c r="A268" s="16" t="s">
        <v>1286</v>
      </c>
      <c r="B268" s="16" t="s">
        <v>1287</v>
      </c>
      <c r="C268" s="16" t="s">
        <v>1288</v>
      </c>
      <c r="D268" s="16">
        <v>29359860</v>
      </c>
      <c r="E268" s="16"/>
      <c r="F268" s="16"/>
      <c r="G268" s="16"/>
      <c r="H268" s="16"/>
      <c r="I268" s="16">
        <v>36034104</v>
      </c>
      <c r="J268" s="16"/>
      <c r="K268" s="16">
        <v>30412369</v>
      </c>
      <c r="L268" s="16"/>
      <c r="M268" s="16">
        <v>146</v>
      </c>
      <c r="N268" s="16">
        <v>15.9</v>
      </c>
      <c r="O268" s="16">
        <f t="shared" si="55"/>
        <v>134046866.88000001</v>
      </c>
      <c r="P268" s="16">
        <f t="shared" si="56"/>
        <v>-172929575.39999998</v>
      </c>
      <c r="Q268" s="16">
        <f t="shared" si="54"/>
        <v>0</v>
      </c>
      <c r="R268" s="17">
        <v>80000</v>
      </c>
      <c r="S268" s="16">
        <f t="shared" si="57"/>
        <v>37407213.869999997</v>
      </c>
      <c r="T268" s="16">
        <f t="shared" si="58"/>
        <v>0</v>
      </c>
      <c r="U268" s="16">
        <f t="shared" si="59"/>
        <v>-29359860</v>
      </c>
      <c r="V268" s="17">
        <f>25000</f>
        <v>25000</v>
      </c>
      <c r="W268" s="16">
        <f t="shared" si="60"/>
        <v>16.287712379549451</v>
      </c>
      <c r="X268" s="16">
        <f t="shared" si="61"/>
        <v>14.609640474436812</v>
      </c>
      <c r="Y268" s="3">
        <f t="shared" si="62"/>
        <v>0.3125</v>
      </c>
      <c r="Z268" s="3">
        <f t="shared" si="63"/>
        <v>-1.6780719051126378</v>
      </c>
      <c r="AA268" s="3">
        <f t="shared" si="64"/>
        <v>0.8647034953473578</v>
      </c>
      <c r="AB268" s="3">
        <f t="shared" si="65"/>
        <v>6.3132785494133731E-2</v>
      </c>
      <c r="AC268" s="16" t="s">
        <v>1065</v>
      </c>
      <c r="AD268" s="16" t="s">
        <v>1153</v>
      </c>
      <c r="AE268" s="16" t="s">
        <v>396</v>
      </c>
      <c r="AF268" s="16" t="s">
        <v>44</v>
      </c>
      <c r="AG268" s="16" t="s">
        <v>892</v>
      </c>
      <c r="AH268" s="16">
        <v>1.036</v>
      </c>
      <c r="AI268" s="16">
        <v>0.81499999999999995</v>
      </c>
      <c r="AJ268" s="16">
        <v>0.84399999999999997</v>
      </c>
      <c r="AK268" s="15" t="s">
        <v>82</v>
      </c>
    </row>
    <row r="269" spans="1:37" x14ac:dyDescent="0.5">
      <c r="A269" s="16" t="s">
        <v>1289</v>
      </c>
      <c r="B269" s="16" t="s">
        <v>1290</v>
      </c>
      <c r="C269" s="16" t="s">
        <v>1291</v>
      </c>
      <c r="D269" s="16">
        <v>2791703.25</v>
      </c>
      <c r="E269" s="16"/>
      <c r="F269" s="16">
        <v>3397936.25</v>
      </c>
      <c r="G269" s="16"/>
      <c r="H269" s="16">
        <v>5344152.5</v>
      </c>
      <c r="I269" s="16">
        <v>8272844</v>
      </c>
      <c r="J269" s="16">
        <v>6074847.5</v>
      </c>
      <c r="K269" s="16">
        <v>4459155.5</v>
      </c>
      <c r="L269" s="16"/>
      <c r="M269" s="16">
        <v>1215</v>
      </c>
      <c r="N269" s="16">
        <v>131.30000000000001</v>
      </c>
      <c r="O269" s="16">
        <f t="shared" si="55"/>
        <v>18134656.830000002</v>
      </c>
      <c r="P269" s="16">
        <f t="shared" si="56"/>
        <v>-16443132.142499998</v>
      </c>
      <c r="Q269" s="16">
        <f t="shared" si="54"/>
        <v>1946216.25</v>
      </c>
      <c r="R269" s="17">
        <f>MEDIAN(O269:Q269)</f>
        <v>1946216.25</v>
      </c>
      <c r="S269" s="16">
        <f t="shared" si="57"/>
        <v>5484761.2649999997</v>
      </c>
      <c r="T269" s="16">
        <f t="shared" si="58"/>
        <v>-42134409.5</v>
      </c>
      <c r="U269" s="16">
        <f t="shared" si="59"/>
        <v>3283144.25</v>
      </c>
      <c r="V269" s="17">
        <f>MEDIAN(S269:U269)</f>
        <v>3283144.25</v>
      </c>
      <c r="W269" s="16">
        <f t="shared" si="60"/>
        <v>20.892240590578488</v>
      </c>
      <c r="X269" s="16">
        <f t="shared" si="61"/>
        <v>21.646646707656572</v>
      </c>
      <c r="Y269" s="3">
        <f t="shared" si="62"/>
        <v>1.6869370245983712</v>
      </c>
      <c r="Z269" s="3">
        <f t="shared" si="63"/>
        <v>0.75440611707808258</v>
      </c>
      <c r="AA269" s="3">
        <f t="shared" si="64"/>
        <v>0.25476213540229231</v>
      </c>
      <c r="AB269" s="3">
        <f t="shared" si="65"/>
        <v>0.59386511953851362</v>
      </c>
      <c r="AC269" s="16" t="s">
        <v>1292</v>
      </c>
      <c r="AD269" s="16" t="s">
        <v>1233</v>
      </c>
      <c r="AE269" s="16" t="s">
        <v>381</v>
      </c>
      <c r="AF269" s="16" t="s">
        <v>52</v>
      </c>
      <c r="AG269" s="16" t="s">
        <v>1293</v>
      </c>
      <c r="AH269" s="16">
        <v>1.69</v>
      </c>
      <c r="AI269" s="16">
        <v>0.46300000000000002</v>
      </c>
      <c r="AJ269" s="16">
        <v>0.78300000000000003</v>
      </c>
      <c r="AK269" s="15" t="s">
        <v>45</v>
      </c>
    </row>
    <row r="270" spans="1:37" x14ac:dyDescent="0.5">
      <c r="A270" s="16" t="s">
        <v>1294</v>
      </c>
      <c r="B270" s="16" t="s">
        <v>1295</v>
      </c>
      <c r="C270" s="16" t="s">
        <v>1296</v>
      </c>
      <c r="D270" s="16">
        <v>104168607.59375</v>
      </c>
      <c r="E270" s="16">
        <v>91968461</v>
      </c>
      <c r="F270" s="16">
        <v>133968599.625</v>
      </c>
      <c r="G270" s="16">
        <v>75861891</v>
      </c>
      <c r="H270" s="16">
        <v>84439823</v>
      </c>
      <c r="I270" s="16">
        <v>128051869.25</v>
      </c>
      <c r="J270" s="16">
        <v>74738578.5</v>
      </c>
      <c r="K270" s="16">
        <v>70038729.5</v>
      </c>
      <c r="L270" s="16">
        <v>26435440.625</v>
      </c>
      <c r="M270" s="16">
        <v>286</v>
      </c>
      <c r="N270" s="16">
        <v>32.9</v>
      </c>
      <c r="O270" s="16">
        <f t="shared" si="55"/>
        <v>-22010236.995000001</v>
      </c>
      <c r="P270" s="16">
        <f t="shared" si="56"/>
        <v>-166726560.7371875</v>
      </c>
      <c r="Q270" s="16">
        <f t="shared" si="54"/>
        <v>-49528776.625</v>
      </c>
      <c r="R270" s="17">
        <v>80000</v>
      </c>
      <c r="S270" s="16">
        <f t="shared" si="57"/>
        <v>-26973569.745000001</v>
      </c>
      <c r="T270" s="16">
        <f t="shared" si="58"/>
        <v>-1333411171.6000001</v>
      </c>
      <c r="U270" s="16">
        <f t="shared" si="59"/>
        <v>-29430029.09375</v>
      </c>
      <c r="V270" s="17">
        <f>25000</f>
        <v>25000</v>
      </c>
      <c r="W270" s="16">
        <f t="shared" si="60"/>
        <v>16.287712379549451</v>
      </c>
      <c r="X270" s="16">
        <f t="shared" si="61"/>
        <v>14.609640474436812</v>
      </c>
      <c r="Y270" s="3">
        <f t="shared" si="62"/>
        <v>0.3125</v>
      </c>
      <c r="Z270" s="3">
        <f t="shared" si="63"/>
        <v>-1.6780719051126378</v>
      </c>
      <c r="AA270" s="3">
        <f t="shared" si="64"/>
        <v>0.43022939990248643</v>
      </c>
      <c r="AB270" s="3">
        <f t="shared" si="65"/>
        <v>0.36629991524295935</v>
      </c>
      <c r="AC270" s="16" t="s">
        <v>447</v>
      </c>
      <c r="AD270" s="16" t="s">
        <v>1297</v>
      </c>
      <c r="AE270" s="16" t="s">
        <v>107</v>
      </c>
      <c r="AF270" s="16" t="s">
        <v>44</v>
      </c>
      <c r="AG270" s="16" t="s">
        <v>1298</v>
      </c>
      <c r="AH270" s="16">
        <v>0.67200000000000004</v>
      </c>
      <c r="AI270" s="16">
        <v>1.234</v>
      </c>
      <c r="AJ270" s="16">
        <v>0.82899999999999996</v>
      </c>
      <c r="AK270" s="15" t="s">
        <v>82</v>
      </c>
    </row>
    <row r="271" spans="1:37" x14ac:dyDescent="0.5">
      <c r="A271" s="16" t="s">
        <v>1299</v>
      </c>
      <c r="B271" s="16" t="s">
        <v>1300</v>
      </c>
      <c r="C271" s="16" t="s">
        <v>1301</v>
      </c>
      <c r="D271" s="16">
        <v>8022944.25</v>
      </c>
      <c r="E271" s="16"/>
      <c r="F271" s="16"/>
      <c r="G271" s="16"/>
      <c r="H271" s="16"/>
      <c r="I271" s="16">
        <v>17940716</v>
      </c>
      <c r="J271" s="16"/>
      <c r="K271" s="16">
        <v>16733369.5</v>
      </c>
      <c r="L271" s="16"/>
      <c r="M271" s="16">
        <v>527</v>
      </c>
      <c r="N271" s="16">
        <v>59.7</v>
      </c>
      <c r="O271" s="16">
        <f t="shared" si="55"/>
        <v>66739463.520000003</v>
      </c>
      <c r="P271" s="16">
        <f t="shared" si="56"/>
        <v>-47255141.6325</v>
      </c>
      <c r="Q271" s="16">
        <f t="shared" si="54"/>
        <v>0</v>
      </c>
      <c r="R271" s="17">
        <v>80000</v>
      </c>
      <c r="S271" s="16">
        <f t="shared" si="57"/>
        <v>20582044.484999999</v>
      </c>
      <c r="T271" s="16">
        <f t="shared" si="58"/>
        <v>0</v>
      </c>
      <c r="U271" s="16">
        <f t="shared" si="59"/>
        <v>-8022944.25</v>
      </c>
      <c r="V271" s="17">
        <f>25000</f>
        <v>25000</v>
      </c>
      <c r="W271" s="16">
        <f t="shared" si="60"/>
        <v>16.287712379549451</v>
      </c>
      <c r="X271" s="16">
        <f t="shared" si="61"/>
        <v>14.609640474436812</v>
      </c>
      <c r="Y271" s="3">
        <f t="shared" si="62"/>
        <v>0.3125</v>
      </c>
      <c r="Z271" s="3">
        <f t="shared" si="63"/>
        <v>-1.6780719051126378</v>
      </c>
      <c r="AA271" s="3">
        <f t="shared" si="64"/>
        <v>0.93991404027417702</v>
      </c>
      <c r="AB271" s="3">
        <f t="shared" si="65"/>
        <v>2.6911862933948177E-2</v>
      </c>
      <c r="AC271" s="16" t="s">
        <v>1302</v>
      </c>
      <c r="AD271" s="16" t="s">
        <v>1303</v>
      </c>
      <c r="AE271" s="16" t="s">
        <v>51</v>
      </c>
      <c r="AF271" s="16" t="s">
        <v>52</v>
      </c>
      <c r="AG271" s="16" t="s">
        <v>1304</v>
      </c>
      <c r="AH271" s="16">
        <v>2.0859999999999999</v>
      </c>
      <c r="AI271" s="16">
        <v>0.44700000000000001</v>
      </c>
      <c r="AJ271" s="16">
        <v>0.93300000000000005</v>
      </c>
      <c r="AK271" s="15" t="s">
        <v>158</v>
      </c>
    </row>
    <row r="272" spans="1:37" x14ac:dyDescent="0.5">
      <c r="A272" s="16" t="s">
        <v>1305</v>
      </c>
      <c r="B272" s="16" t="s">
        <v>1306</v>
      </c>
      <c r="C272" s="16" t="s">
        <v>1307</v>
      </c>
      <c r="D272" s="16">
        <v>455548.21875</v>
      </c>
      <c r="E272" s="16"/>
      <c r="F272" s="16"/>
      <c r="G272" s="16"/>
      <c r="H272" s="16"/>
      <c r="I272" s="16">
        <v>23121895.5</v>
      </c>
      <c r="J272" s="16"/>
      <c r="K272" s="16">
        <v>46761403.5</v>
      </c>
      <c r="L272" s="16"/>
      <c r="M272" s="16">
        <v>529</v>
      </c>
      <c r="N272" s="16">
        <v>51.5</v>
      </c>
      <c r="O272" s="16">
        <f t="shared" si="55"/>
        <v>86013451.260000005</v>
      </c>
      <c r="P272" s="16">
        <f t="shared" si="56"/>
        <v>-2683179.0084374999</v>
      </c>
      <c r="Q272" s="16">
        <f t="shared" si="54"/>
        <v>0</v>
      </c>
      <c r="R272" s="17">
        <v>80000</v>
      </c>
      <c r="S272" s="16">
        <f t="shared" si="57"/>
        <v>57516526.305</v>
      </c>
      <c r="T272" s="16">
        <f t="shared" si="58"/>
        <v>0</v>
      </c>
      <c r="U272" s="16">
        <f t="shared" si="59"/>
        <v>-455548.21875</v>
      </c>
      <c r="V272" s="17">
        <f>25000</f>
        <v>25000</v>
      </c>
      <c r="W272" s="16">
        <f t="shared" si="60"/>
        <v>16.287712379549451</v>
      </c>
      <c r="X272" s="16">
        <f t="shared" si="61"/>
        <v>14.609640474436812</v>
      </c>
      <c r="Y272" s="3">
        <f t="shared" si="62"/>
        <v>0.3125</v>
      </c>
      <c r="Z272" s="3">
        <f t="shared" si="63"/>
        <v>-1.6780719051126378</v>
      </c>
      <c r="AA272" s="3">
        <f t="shared" si="64"/>
        <v>0.47019244732914578</v>
      </c>
      <c r="AB272" s="3">
        <f t="shared" si="65"/>
        <v>0.32772435119921078</v>
      </c>
      <c r="AC272" s="16" t="s">
        <v>1308</v>
      </c>
      <c r="AD272" s="16" t="s">
        <v>728</v>
      </c>
      <c r="AE272" s="16" t="s">
        <v>51</v>
      </c>
      <c r="AF272" s="16" t="s">
        <v>44</v>
      </c>
      <c r="AG272" s="16" t="s">
        <v>833</v>
      </c>
      <c r="AH272" s="16">
        <v>100</v>
      </c>
      <c r="AI272" s="16">
        <v>0.02</v>
      </c>
      <c r="AJ272" s="16">
        <v>2.0219999999999998</v>
      </c>
      <c r="AK272" s="15" t="s">
        <v>82</v>
      </c>
    </row>
    <row r="273" spans="1:37" x14ac:dyDescent="0.5">
      <c r="A273" s="16" t="s">
        <v>1309</v>
      </c>
      <c r="B273" s="16" t="s">
        <v>1310</v>
      </c>
      <c r="C273" s="16" t="s">
        <v>1311</v>
      </c>
      <c r="D273" s="16">
        <v>11981840</v>
      </c>
      <c r="E273" s="16"/>
      <c r="F273" s="16">
        <v>4168112.75</v>
      </c>
      <c r="G273" s="16">
        <v>2679202.25</v>
      </c>
      <c r="H273" s="16"/>
      <c r="I273" s="16">
        <v>18841524</v>
      </c>
      <c r="J273" s="16">
        <v>6952700</v>
      </c>
      <c r="K273" s="16">
        <v>7526531</v>
      </c>
      <c r="L273" s="16">
        <v>2639797</v>
      </c>
      <c r="M273" s="16">
        <v>309</v>
      </c>
      <c r="N273" s="16">
        <v>33.700000000000003</v>
      </c>
      <c r="O273" s="16">
        <f t="shared" si="55"/>
        <v>54585089.850000001</v>
      </c>
      <c r="P273" s="16">
        <f t="shared" si="56"/>
        <v>-54792536.347499996</v>
      </c>
      <c r="Q273" s="16">
        <f t="shared" si="54"/>
        <v>-4168112.75</v>
      </c>
      <c r="R273" s="17">
        <v>80000</v>
      </c>
      <c r="S273" s="16">
        <f t="shared" si="57"/>
        <v>9257633.129999999</v>
      </c>
      <c r="T273" s="16">
        <f t="shared" si="58"/>
        <v>-18951115.300000001</v>
      </c>
      <c r="U273" s="16">
        <f t="shared" si="59"/>
        <v>-5029140</v>
      </c>
      <c r="V273" s="17">
        <f>25000</f>
        <v>25000</v>
      </c>
      <c r="W273" s="16">
        <f t="shared" si="60"/>
        <v>16.287712379549451</v>
      </c>
      <c r="X273" s="16">
        <f t="shared" si="61"/>
        <v>14.609640474436812</v>
      </c>
      <c r="Y273" s="3">
        <f t="shared" si="62"/>
        <v>0.3125</v>
      </c>
      <c r="Z273" s="3">
        <f t="shared" si="63"/>
        <v>-1.6780719051126378</v>
      </c>
      <c r="AA273" s="3">
        <f t="shared" si="64"/>
        <v>0.89663155935265149</v>
      </c>
      <c r="AB273" s="3">
        <f t="shared" si="65"/>
        <v>4.7385979042058851E-2</v>
      </c>
      <c r="AC273" s="16" t="s">
        <v>1312</v>
      </c>
      <c r="AD273" s="16" t="s">
        <v>1313</v>
      </c>
      <c r="AE273" s="16" t="s">
        <v>80</v>
      </c>
      <c r="AF273" s="16" t="s">
        <v>44</v>
      </c>
      <c r="AG273" s="16" t="s">
        <v>1314</v>
      </c>
      <c r="AH273" s="16">
        <v>0.98399999999999999</v>
      </c>
      <c r="AI273" s="16">
        <v>0.995</v>
      </c>
      <c r="AJ273" s="16">
        <v>0.97899999999999998</v>
      </c>
      <c r="AK273" s="15" t="s">
        <v>82</v>
      </c>
    </row>
    <row r="274" spans="1:37" x14ac:dyDescent="0.5">
      <c r="A274" s="16" t="s">
        <v>1315</v>
      </c>
      <c r="B274" s="16" t="s">
        <v>1316</v>
      </c>
      <c r="C274" s="16" t="s">
        <v>1317</v>
      </c>
      <c r="D274" s="16"/>
      <c r="E274" s="16">
        <v>415999.9375</v>
      </c>
      <c r="F274" s="16"/>
      <c r="G274" s="16">
        <v>8030239.5</v>
      </c>
      <c r="H274" s="16"/>
      <c r="I274" s="16"/>
      <c r="J274" s="16"/>
      <c r="K274" s="16"/>
      <c r="L274" s="16">
        <v>739576.0625</v>
      </c>
      <c r="M274" s="16">
        <v>783</v>
      </c>
      <c r="N274" s="16">
        <v>87.3</v>
      </c>
      <c r="O274" s="16">
        <f t="shared" si="55"/>
        <v>0</v>
      </c>
      <c r="P274" s="16">
        <f t="shared" si="56"/>
        <v>47298110.654999994</v>
      </c>
      <c r="Q274" s="16">
        <f t="shared" si="54"/>
        <v>0</v>
      </c>
      <c r="R274" s="17">
        <v>80000</v>
      </c>
      <c r="S274" s="16">
        <f t="shared" si="57"/>
        <v>-511679.92312499997</v>
      </c>
      <c r="T274" s="16">
        <f t="shared" si="58"/>
        <v>9170743.1750000007</v>
      </c>
      <c r="U274" s="16">
        <f t="shared" si="59"/>
        <v>0</v>
      </c>
      <c r="V274" s="17">
        <f>25000</f>
        <v>25000</v>
      </c>
      <c r="W274" s="16">
        <f t="shared" si="60"/>
        <v>16.287712379549451</v>
      </c>
      <c r="X274" s="16">
        <f t="shared" si="61"/>
        <v>14.609640474436812</v>
      </c>
      <c r="Y274" s="3">
        <f t="shared" si="62"/>
        <v>0.3125</v>
      </c>
      <c r="Z274" s="3">
        <f t="shared" si="63"/>
        <v>-1.6780719051126378</v>
      </c>
      <c r="AA274" s="3">
        <f t="shared" si="64"/>
        <v>0.41495421104668673</v>
      </c>
      <c r="AB274" s="3">
        <f t="shared" si="65"/>
        <v>0.38199982373824437</v>
      </c>
      <c r="AC274" s="16" t="s">
        <v>1318</v>
      </c>
      <c r="AD274" s="16" t="s">
        <v>305</v>
      </c>
      <c r="AE274" s="16" t="s">
        <v>60</v>
      </c>
      <c r="AF274" s="16" t="s">
        <v>52</v>
      </c>
      <c r="AG274" s="16" t="s">
        <v>1319</v>
      </c>
      <c r="AH274" s="16">
        <v>1.778</v>
      </c>
      <c r="AI274" s="16">
        <v>5.1999999999999998E-2</v>
      </c>
      <c r="AJ274" s="16">
        <v>9.1999999999999998E-2</v>
      </c>
      <c r="AK274" s="15" t="s">
        <v>1320</v>
      </c>
    </row>
    <row r="275" spans="1:37" x14ac:dyDescent="0.5">
      <c r="A275" s="16" t="s">
        <v>1321</v>
      </c>
      <c r="B275" s="16" t="s">
        <v>1322</v>
      </c>
      <c r="C275" s="16" t="s">
        <v>1323</v>
      </c>
      <c r="D275" s="16">
        <v>43977471.6875</v>
      </c>
      <c r="E275" s="16">
        <v>3661216</v>
      </c>
      <c r="F275" s="16">
        <v>25017852.75</v>
      </c>
      <c r="G275" s="16"/>
      <c r="H275" s="16">
        <v>12582139.34375</v>
      </c>
      <c r="I275" s="16">
        <v>177890023</v>
      </c>
      <c r="J275" s="16">
        <v>7659298.5</v>
      </c>
      <c r="K275" s="16">
        <v>179288847.5</v>
      </c>
      <c r="L275" s="16">
        <v>2420510.25</v>
      </c>
      <c r="M275" s="16">
        <v>894</v>
      </c>
      <c r="N275" s="16">
        <v>99.9</v>
      </c>
      <c r="O275" s="16">
        <f t="shared" si="55"/>
        <v>568684473.33000004</v>
      </c>
      <c r="P275" s="16">
        <f t="shared" si="56"/>
        <v>-259027308.239375</v>
      </c>
      <c r="Q275" s="16">
        <f t="shared" si="54"/>
        <v>-12435713.40625</v>
      </c>
      <c r="R275" s="17">
        <v>80000</v>
      </c>
      <c r="S275" s="16">
        <f t="shared" si="57"/>
        <v>216021986.745</v>
      </c>
      <c r="T275" s="16">
        <f t="shared" si="58"/>
        <v>-280207047</v>
      </c>
      <c r="U275" s="16">
        <f t="shared" si="59"/>
        <v>-36318173.1875</v>
      </c>
      <c r="V275" s="17">
        <f>25000</f>
        <v>25000</v>
      </c>
      <c r="W275" s="16">
        <f t="shared" si="60"/>
        <v>16.287712379549451</v>
      </c>
      <c r="X275" s="16">
        <f t="shared" si="61"/>
        <v>14.609640474436812</v>
      </c>
      <c r="Y275" s="3">
        <f t="shared" si="62"/>
        <v>0.3125</v>
      </c>
      <c r="Z275" s="3">
        <f t="shared" si="63"/>
        <v>-1.6780719051126378</v>
      </c>
      <c r="AA275" s="3">
        <f t="shared" si="64"/>
        <v>0.35152857361144552</v>
      </c>
      <c r="AB275" s="3">
        <f t="shared" si="65"/>
        <v>0.45403936806257961</v>
      </c>
      <c r="AC275" s="16" t="s">
        <v>1324</v>
      </c>
      <c r="AD275" s="16" t="s">
        <v>1250</v>
      </c>
      <c r="AE275" s="16" t="s">
        <v>51</v>
      </c>
      <c r="AF275" s="16" t="s">
        <v>44</v>
      </c>
      <c r="AG275" s="16" t="s">
        <v>1325</v>
      </c>
      <c r="AH275" s="16">
        <v>0.30599999999999999</v>
      </c>
      <c r="AI275" s="16">
        <v>0.52900000000000003</v>
      </c>
      <c r="AJ275" s="16">
        <v>0.16200000000000001</v>
      </c>
      <c r="AK275" s="15" t="s">
        <v>82</v>
      </c>
    </row>
    <row r="276" spans="1:37" x14ac:dyDescent="0.5">
      <c r="A276" s="16" t="s">
        <v>1326</v>
      </c>
      <c r="B276" s="16" t="s">
        <v>1327</v>
      </c>
      <c r="C276" s="16" t="s">
        <v>1328</v>
      </c>
      <c r="D276" s="16">
        <v>636830050.59375</v>
      </c>
      <c r="E276" s="16">
        <v>13296021.78125</v>
      </c>
      <c r="F276" s="16">
        <v>76516414.03125</v>
      </c>
      <c r="G276" s="16">
        <v>45529973.625</v>
      </c>
      <c r="H276" s="16">
        <v>67401322.53125</v>
      </c>
      <c r="I276" s="16">
        <v>2494855298.96875</v>
      </c>
      <c r="J276" s="16">
        <v>52918699.625</v>
      </c>
      <c r="K276" s="16">
        <v>1276054164.5</v>
      </c>
      <c r="L276" s="16">
        <v>24817889.84375</v>
      </c>
      <c r="M276" s="16">
        <v>2871</v>
      </c>
      <c r="N276" s="16">
        <v>331.6</v>
      </c>
      <c r="O276" s="16">
        <f t="shared" si="55"/>
        <v>8996220651.9675007</v>
      </c>
      <c r="P276" s="16">
        <f t="shared" si="56"/>
        <v>-3482757453.3459373</v>
      </c>
      <c r="Q276" s="16">
        <f t="shared" si="54"/>
        <v>-9115091.5</v>
      </c>
      <c r="R276" s="17">
        <v>80000</v>
      </c>
      <c r="S276" s="16">
        <f t="shared" si="57"/>
        <v>1553192515.5440624</v>
      </c>
      <c r="T276" s="16">
        <f t="shared" si="58"/>
        <v>-641061699.92500007</v>
      </c>
      <c r="U276" s="16">
        <f t="shared" si="59"/>
        <v>-583911350.96875</v>
      </c>
      <c r="V276" s="17">
        <f>25000</f>
        <v>25000</v>
      </c>
      <c r="W276" s="16">
        <f t="shared" si="60"/>
        <v>16.287712379549451</v>
      </c>
      <c r="X276" s="16">
        <f t="shared" si="61"/>
        <v>14.609640474436812</v>
      </c>
      <c r="Y276" s="3">
        <f t="shared" si="62"/>
        <v>0.3125</v>
      </c>
      <c r="Z276" s="3">
        <f t="shared" si="63"/>
        <v>-1.6780719051126378</v>
      </c>
      <c r="AA276" s="3">
        <f t="shared" si="64"/>
        <v>0.62587262873381322</v>
      </c>
      <c r="AB276" s="3">
        <f t="shared" si="65"/>
        <v>0.20351404101707424</v>
      </c>
      <c r="AC276" s="16" t="s">
        <v>1329</v>
      </c>
      <c r="AD276" s="16" t="s">
        <v>809</v>
      </c>
      <c r="AE276" s="16" t="s">
        <v>80</v>
      </c>
      <c r="AF276" s="16" t="s">
        <v>44</v>
      </c>
      <c r="AG276" s="16" t="s">
        <v>1330</v>
      </c>
      <c r="AH276" s="16">
        <v>0.69199999999999995</v>
      </c>
      <c r="AI276" s="16">
        <v>1.135</v>
      </c>
      <c r="AJ276" s="16">
        <v>0.78500000000000003</v>
      </c>
      <c r="AK276" s="15" t="s">
        <v>82</v>
      </c>
    </row>
    <row r="277" spans="1:37" x14ac:dyDescent="0.5">
      <c r="A277" s="16" t="s">
        <v>1331</v>
      </c>
      <c r="B277" s="16" t="s">
        <v>1332</v>
      </c>
      <c r="C277" s="16" t="s">
        <v>1333</v>
      </c>
      <c r="D277" s="16">
        <v>369400550.25</v>
      </c>
      <c r="E277" s="16">
        <v>688230539.75</v>
      </c>
      <c r="F277" s="16">
        <v>587825593.46875</v>
      </c>
      <c r="G277" s="16">
        <v>191819645</v>
      </c>
      <c r="H277" s="16">
        <v>224568686.625</v>
      </c>
      <c r="I277" s="16">
        <v>336868360.53125</v>
      </c>
      <c r="J277" s="16">
        <v>113509934.625</v>
      </c>
      <c r="K277" s="16">
        <v>198930114</v>
      </c>
      <c r="L277" s="16">
        <v>77093957.625</v>
      </c>
      <c r="M277" s="16">
        <v>240</v>
      </c>
      <c r="N277" s="16">
        <v>26.7</v>
      </c>
      <c r="O277" s="16">
        <f t="shared" si="55"/>
        <v>-933560906.52750003</v>
      </c>
      <c r="P277" s="16">
        <f t="shared" si="56"/>
        <v>-1045951531.9224999</v>
      </c>
      <c r="Q277" s="16">
        <f t="shared" si="54"/>
        <v>-363256906.84375</v>
      </c>
      <c r="R277" s="17">
        <v>80000</v>
      </c>
      <c r="S277" s="16">
        <f t="shared" si="57"/>
        <v>-601839523.67250001</v>
      </c>
      <c r="T277" s="16">
        <f t="shared" si="58"/>
        <v>-6333072284.4625006</v>
      </c>
      <c r="U277" s="16">
        <f t="shared" si="59"/>
        <v>-255890615.625</v>
      </c>
      <c r="V277" s="17">
        <f>25000</f>
        <v>25000</v>
      </c>
      <c r="W277" s="16">
        <f t="shared" si="60"/>
        <v>16.287712379549451</v>
      </c>
      <c r="X277" s="16">
        <f t="shared" si="61"/>
        <v>14.609640474436812</v>
      </c>
      <c r="Y277" s="3">
        <f t="shared" si="62"/>
        <v>0.3125</v>
      </c>
      <c r="Z277" s="3">
        <f t="shared" si="63"/>
        <v>-1.6780719051126378</v>
      </c>
      <c r="AA277" s="3">
        <f t="shared" si="64"/>
        <v>0.47174523720831063</v>
      </c>
      <c r="AB277" s="3">
        <f t="shared" si="65"/>
        <v>0.32629247582565057</v>
      </c>
      <c r="AC277" s="16" t="s">
        <v>44</v>
      </c>
      <c r="AD277" s="16" t="s">
        <v>1334</v>
      </c>
      <c r="AE277" s="16" t="s">
        <v>51</v>
      </c>
      <c r="AF277" s="16" t="s">
        <v>44</v>
      </c>
      <c r="AG277" s="16" t="s">
        <v>1335</v>
      </c>
      <c r="AH277" s="16">
        <v>0.193</v>
      </c>
      <c r="AI277" s="16">
        <v>2.6179999999999999</v>
      </c>
      <c r="AJ277" s="16">
        <v>0.505</v>
      </c>
      <c r="AK277" s="15" t="s">
        <v>82</v>
      </c>
    </row>
    <row r="278" spans="1:37" x14ac:dyDescent="0.5">
      <c r="A278" s="16" t="s">
        <v>1336</v>
      </c>
      <c r="B278" s="16" t="s">
        <v>1337</v>
      </c>
      <c r="C278" s="16" t="s">
        <v>1338</v>
      </c>
      <c r="D278" s="16"/>
      <c r="E278" s="16"/>
      <c r="F278" s="16"/>
      <c r="G278" s="16"/>
      <c r="H278" s="16"/>
      <c r="I278" s="16">
        <v>1561422.25</v>
      </c>
      <c r="J278" s="16"/>
      <c r="K278" s="16">
        <v>2108066.75</v>
      </c>
      <c r="L278" s="16"/>
      <c r="M278" s="16">
        <v>586</v>
      </c>
      <c r="N278" s="16">
        <v>69.400000000000006</v>
      </c>
      <c r="O278" s="16">
        <f t="shared" si="55"/>
        <v>5808490.7700000005</v>
      </c>
      <c r="P278" s="16">
        <f t="shared" si="56"/>
        <v>0</v>
      </c>
      <c r="Q278" s="16">
        <f t="shared" si="54"/>
        <v>0</v>
      </c>
      <c r="R278" s="17">
        <v>80000</v>
      </c>
      <c r="S278" s="16">
        <f t="shared" si="57"/>
        <v>2592922.1025</v>
      </c>
      <c r="T278" s="16">
        <f t="shared" si="58"/>
        <v>0</v>
      </c>
      <c r="U278" s="16">
        <f t="shared" si="59"/>
        <v>0</v>
      </c>
      <c r="V278" s="17">
        <f>25000</f>
        <v>25000</v>
      </c>
      <c r="W278" s="16">
        <f t="shared" si="60"/>
        <v>16.287712379549451</v>
      </c>
      <c r="X278" s="16">
        <f t="shared" si="61"/>
        <v>14.609640474436812</v>
      </c>
      <c r="Y278" s="3">
        <f t="shared" si="62"/>
        <v>0.3125</v>
      </c>
      <c r="Z278" s="3">
        <f t="shared" si="63"/>
        <v>-1.6780719051126378</v>
      </c>
      <c r="AA278" s="3">
        <f t="shared" si="64"/>
        <v>0.42264973081037416</v>
      </c>
      <c r="AB278" s="3">
        <f t="shared" si="65"/>
        <v>0.37401940329452038</v>
      </c>
      <c r="AC278" s="16" t="s">
        <v>1339</v>
      </c>
      <c r="AD278" s="16" t="s">
        <v>1233</v>
      </c>
      <c r="AE278" s="16" t="s">
        <v>80</v>
      </c>
      <c r="AF278" s="16" t="s">
        <v>44</v>
      </c>
      <c r="AG278" s="16" t="s">
        <v>1340</v>
      </c>
      <c r="AH278" s="16">
        <v>100</v>
      </c>
      <c r="AI278" s="16">
        <v>0.01</v>
      </c>
      <c r="AJ278" s="16">
        <v>1.35</v>
      </c>
      <c r="AK278" s="15" t="s">
        <v>82</v>
      </c>
    </row>
    <row r="279" spans="1:37" x14ac:dyDescent="0.5">
      <c r="A279" s="16" t="s">
        <v>1341</v>
      </c>
      <c r="B279" s="16" t="s">
        <v>1342</v>
      </c>
      <c r="C279" s="16" t="s">
        <v>1343</v>
      </c>
      <c r="D279" s="16">
        <v>164654238</v>
      </c>
      <c r="E279" s="16">
        <v>901534.25</v>
      </c>
      <c r="F279" s="16"/>
      <c r="G279" s="16">
        <v>805435.8125</v>
      </c>
      <c r="H279" s="16"/>
      <c r="I279" s="16">
        <v>129217060</v>
      </c>
      <c r="J279" s="16"/>
      <c r="K279" s="16">
        <v>137919648</v>
      </c>
      <c r="L279" s="16"/>
      <c r="M279" s="16">
        <v>2224</v>
      </c>
      <c r="N279" s="16">
        <v>251.5</v>
      </c>
      <c r="O279" s="16">
        <f t="shared" si="55"/>
        <v>480687463.20000005</v>
      </c>
      <c r="P279" s="16">
        <f t="shared" si="56"/>
        <v>-965069444.88437498</v>
      </c>
      <c r="Q279" s="16">
        <f t="shared" si="54"/>
        <v>0</v>
      </c>
      <c r="R279" s="17">
        <v>80000</v>
      </c>
      <c r="S279" s="16">
        <f t="shared" si="57"/>
        <v>168532279.91249999</v>
      </c>
      <c r="T279" s="16">
        <f t="shared" si="58"/>
        <v>0</v>
      </c>
      <c r="U279" s="16">
        <f t="shared" si="59"/>
        <v>-164654238</v>
      </c>
      <c r="V279" s="17">
        <f>25000</f>
        <v>25000</v>
      </c>
      <c r="W279" s="16">
        <f t="shared" si="60"/>
        <v>16.287712379549451</v>
      </c>
      <c r="X279" s="16">
        <f t="shared" si="61"/>
        <v>14.609640474436812</v>
      </c>
      <c r="Y279" s="3">
        <f t="shared" si="62"/>
        <v>0.3125</v>
      </c>
      <c r="Z279" s="3">
        <f t="shared" si="63"/>
        <v>-1.6780719051126378</v>
      </c>
      <c r="AA279" s="3">
        <f t="shared" si="64"/>
        <v>0.72566772703187388</v>
      </c>
      <c r="AB279" s="3">
        <f t="shared" si="65"/>
        <v>0.13926219107532256</v>
      </c>
      <c r="AC279" s="16" t="s">
        <v>890</v>
      </c>
      <c r="AD279" s="16" t="s">
        <v>1344</v>
      </c>
      <c r="AE279" s="16" t="s">
        <v>51</v>
      </c>
      <c r="AF279" s="16" t="s">
        <v>44</v>
      </c>
      <c r="AG279" s="16" t="s">
        <v>1345</v>
      </c>
      <c r="AH279" s="16">
        <v>11.32</v>
      </c>
      <c r="AI279" s="16">
        <v>1.194</v>
      </c>
      <c r="AJ279" s="16">
        <v>13.519</v>
      </c>
      <c r="AK279" s="15" t="s">
        <v>82</v>
      </c>
    </row>
    <row r="280" spans="1:37" x14ac:dyDescent="0.5">
      <c r="A280" s="16" t="s">
        <v>1346</v>
      </c>
      <c r="B280" s="16" t="s">
        <v>1347</v>
      </c>
      <c r="C280" s="16" t="s">
        <v>1348</v>
      </c>
      <c r="D280" s="16">
        <v>55543509</v>
      </c>
      <c r="E280" s="16"/>
      <c r="F280" s="16"/>
      <c r="G280" s="16"/>
      <c r="H280" s="16"/>
      <c r="I280" s="16">
        <v>46127295</v>
      </c>
      <c r="J280" s="16"/>
      <c r="K280" s="16">
        <v>30694833</v>
      </c>
      <c r="L280" s="16"/>
      <c r="M280" s="16">
        <v>179</v>
      </c>
      <c r="N280" s="16">
        <v>20.3</v>
      </c>
      <c r="O280" s="16">
        <f t="shared" si="55"/>
        <v>171593537.40000001</v>
      </c>
      <c r="P280" s="16">
        <f t="shared" si="56"/>
        <v>-327151268.00999999</v>
      </c>
      <c r="Q280" s="16">
        <f t="shared" si="54"/>
        <v>0</v>
      </c>
      <c r="R280" s="17">
        <v>80000</v>
      </c>
      <c r="S280" s="16">
        <f t="shared" si="57"/>
        <v>37754644.589999996</v>
      </c>
      <c r="T280" s="16">
        <f t="shared" si="58"/>
        <v>0</v>
      </c>
      <c r="U280" s="16">
        <f t="shared" si="59"/>
        <v>-55543509</v>
      </c>
      <c r="V280" s="17">
        <f>25000</f>
        <v>25000</v>
      </c>
      <c r="W280" s="16">
        <f t="shared" si="60"/>
        <v>16.287712379549451</v>
      </c>
      <c r="X280" s="16">
        <f t="shared" si="61"/>
        <v>14.609640474436812</v>
      </c>
      <c r="Y280" s="3">
        <f t="shared" si="62"/>
        <v>0.3125</v>
      </c>
      <c r="Z280" s="3">
        <f t="shared" si="63"/>
        <v>-1.6780719051126378</v>
      </c>
      <c r="AA280" s="3">
        <f t="shared" si="64"/>
        <v>0.77769892268750485</v>
      </c>
      <c r="AB280" s="3">
        <f t="shared" si="65"/>
        <v>0.109188502653717</v>
      </c>
      <c r="AC280" s="16" t="s">
        <v>44</v>
      </c>
      <c r="AD280" s="16" t="s">
        <v>44</v>
      </c>
      <c r="AE280" s="16" t="s">
        <v>51</v>
      </c>
      <c r="AF280" s="16" t="s">
        <v>44</v>
      </c>
      <c r="AG280" s="16" t="s">
        <v>44</v>
      </c>
      <c r="AH280" s="16">
        <v>0.55300000000000005</v>
      </c>
      <c r="AI280" s="16">
        <v>1.204</v>
      </c>
      <c r="AJ280" s="16">
        <v>0.66500000000000004</v>
      </c>
      <c r="AK280" s="15" t="s">
        <v>82</v>
      </c>
    </row>
    <row r="281" spans="1:37" x14ac:dyDescent="0.5">
      <c r="A281" s="16" t="s">
        <v>1349</v>
      </c>
      <c r="B281" s="16" t="s">
        <v>1350</v>
      </c>
      <c r="C281" s="16" t="s">
        <v>1351</v>
      </c>
      <c r="D281" s="16">
        <v>19800544.5625</v>
      </c>
      <c r="E281" s="16"/>
      <c r="F281" s="16"/>
      <c r="G281" s="16"/>
      <c r="H281" s="16"/>
      <c r="I281" s="16">
        <v>51943304</v>
      </c>
      <c r="J281" s="16"/>
      <c r="K281" s="16">
        <v>32801070</v>
      </c>
      <c r="L281" s="16"/>
      <c r="M281" s="16">
        <v>330</v>
      </c>
      <c r="N281" s="16">
        <v>36.1</v>
      </c>
      <c r="O281" s="16">
        <f t="shared" si="55"/>
        <v>193229090.88000003</v>
      </c>
      <c r="P281" s="16">
        <f t="shared" si="56"/>
        <v>-116625207.473125</v>
      </c>
      <c r="Q281" s="16">
        <f t="shared" si="54"/>
        <v>0</v>
      </c>
      <c r="R281" s="17">
        <v>80000</v>
      </c>
      <c r="S281" s="16">
        <f t="shared" si="57"/>
        <v>40345316.100000001</v>
      </c>
      <c r="T281" s="16">
        <f t="shared" si="58"/>
        <v>0</v>
      </c>
      <c r="U281" s="16">
        <f t="shared" si="59"/>
        <v>-19800544.5625</v>
      </c>
      <c r="V281" s="17">
        <f>25000</f>
        <v>25000</v>
      </c>
      <c r="W281" s="16">
        <f t="shared" si="60"/>
        <v>16.287712379549451</v>
      </c>
      <c r="X281" s="16">
        <f t="shared" si="61"/>
        <v>14.609640474436812</v>
      </c>
      <c r="Y281" s="3">
        <f t="shared" si="62"/>
        <v>0.3125</v>
      </c>
      <c r="Z281" s="3">
        <f t="shared" si="63"/>
        <v>-1.6780719051126378</v>
      </c>
      <c r="AA281" s="3">
        <f t="shared" si="64"/>
        <v>0.83256672773266049</v>
      </c>
      <c r="AB281" s="3">
        <f t="shared" si="65"/>
        <v>7.9580949023151493E-2</v>
      </c>
      <c r="AC281" s="16" t="s">
        <v>334</v>
      </c>
      <c r="AD281" s="16" t="s">
        <v>634</v>
      </c>
      <c r="AE281" s="16" t="s">
        <v>145</v>
      </c>
      <c r="AF281" s="16" t="s">
        <v>44</v>
      </c>
      <c r="AG281" s="16" t="s">
        <v>1352</v>
      </c>
      <c r="AH281" s="16">
        <v>1.657</v>
      </c>
      <c r="AI281" s="16">
        <v>0.38100000000000001</v>
      </c>
      <c r="AJ281" s="16">
        <v>0.63100000000000001</v>
      </c>
      <c r="AK281" s="15" t="s">
        <v>82</v>
      </c>
    </row>
    <row r="282" spans="1:37" x14ac:dyDescent="0.5">
      <c r="A282" s="16" t="s">
        <v>1353</v>
      </c>
      <c r="B282" s="16" t="s">
        <v>1354</v>
      </c>
      <c r="C282" s="16" t="s">
        <v>1355</v>
      </c>
      <c r="D282" s="16">
        <v>108512832</v>
      </c>
      <c r="E282" s="16"/>
      <c r="F282" s="16"/>
      <c r="G282" s="16"/>
      <c r="H282" s="16"/>
      <c r="I282" s="16">
        <v>111904286</v>
      </c>
      <c r="J282" s="16"/>
      <c r="K282" s="16">
        <v>81275808</v>
      </c>
      <c r="L282" s="16"/>
      <c r="M282" s="16">
        <v>120</v>
      </c>
      <c r="N282" s="16">
        <v>13.1</v>
      </c>
      <c r="O282" s="16">
        <f t="shared" si="55"/>
        <v>416283943.92000002</v>
      </c>
      <c r="P282" s="16">
        <f t="shared" si="56"/>
        <v>-639140580.48000002</v>
      </c>
      <c r="Q282" s="16">
        <f t="shared" si="54"/>
        <v>0</v>
      </c>
      <c r="R282" s="17">
        <v>80000</v>
      </c>
      <c r="S282" s="16">
        <f t="shared" si="57"/>
        <v>99969243.840000004</v>
      </c>
      <c r="T282" s="16">
        <f t="shared" si="58"/>
        <v>0</v>
      </c>
      <c r="U282" s="16">
        <f t="shared" si="59"/>
        <v>-108512832</v>
      </c>
      <c r="V282" s="17">
        <f>25000</f>
        <v>25000</v>
      </c>
      <c r="W282" s="16">
        <f t="shared" si="60"/>
        <v>16.287712379549451</v>
      </c>
      <c r="X282" s="16">
        <f t="shared" si="61"/>
        <v>14.609640474436812</v>
      </c>
      <c r="Y282" s="3">
        <f t="shared" si="62"/>
        <v>0.3125</v>
      </c>
      <c r="Z282" s="3">
        <f t="shared" si="63"/>
        <v>-1.6780719051126378</v>
      </c>
      <c r="AA282" s="3">
        <f t="shared" si="64"/>
        <v>0.82846677267340307</v>
      </c>
      <c r="AB282" s="3">
        <f t="shared" si="65"/>
        <v>8.172490514925107E-2</v>
      </c>
      <c r="AC282" s="16" t="s">
        <v>155</v>
      </c>
      <c r="AD282" s="16" t="s">
        <v>728</v>
      </c>
      <c r="AE282" s="16" t="s">
        <v>44</v>
      </c>
      <c r="AF282" s="16" t="s">
        <v>44</v>
      </c>
      <c r="AG282" s="16" t="s">
        <v>44</v>
      </c>
      <c r="AH282" s="16">
        <v>0.749</v>
      </c>
      <c r="AI282" s="16">
        <v>0.97</v>
      </c>
      <c r="AJ282" s="16">
        <v>0.72599999999999998</v>
      </c>
      <c r="AK282" s="15" t="s">
        <v>82</v>
      </c>
    </row>
    <row r="283" spans="1:37" x14ac:dyDescent="0.5">
      <c r="A283" s="16" t="s">
        <v>1356</v>
      </c>
      <c r="B283" s="16" t="s">
        <v>1357</v>
      </c>
      <c r="C283" s="16" t="s">
        <v>1358</v>
      </c>
      <c r="D283" s="16">
        <v>43736478.5</v>
      </c>
      <c r="E283" s="16">
        <v>7037179</v>
      </c>
      <c r="F283" s="16">
        <v>15116300</v>
      </c>
      <c r="G283" s="16">
        <v>8004884.9375</v>
      </c>
      <c r="H283" s="16">
        <v>2943272.5</v>
      </c>
      <c r="I283" s="16">
        <v>100591379.375</v>
      </c>
      <c r="J283" s="16">
        <v>2162444.75</v>
      </c>
      <c r="K283" s="16">
        <v>68157113.125</v>
      </c>
      <c r="L283" s="16">
        <v>5258693.15625</v>
      </c>
      <c r="M283" s="16">
        <v>1806</v>
      </c>
      <c r="N283" s="16">
        <v>196.6</v>
      </c>
      <c r="O283" s="16">
        <f t="shared" si="55"/>
        <v>317967295.27500004</v>
      </c>
      <c r="P283" s="16">
        <f t="shared" si="56"/>
        <v>-210459086.083125</v>
      </c>
      <c r="Q283" s="16">
        <f t="shared" si="54"/>
        <v>-12173027.5</v>
      </c>
      <c r="R283" s="17">
        <v>80000</v>
      </c>
      <c r="S283" s="16">
        <f t="shared" si="57"/>
        <v>75177518.973749995</v>
      </c>
      <c r="T283" s="16">
        <f t="shared" si="58"/>
        <v>-122234324.8625</v>
      </c>
      <c r="U283" s="16">
        <f t="shared" si="59"/>
        <v>-41574033.75</v>
      </c>
      <c r="V283" s="17">
        <f>25000</f>
        <v>25000</v>
      </c>
      <c r="W283" s="16">
        <f t="shared" si="60"/>
        <v>16.287712379549451</v>
      </c>
      <c r="X283" s="16">
        <f t="shared" si="61"/>
        <v>14.609640474436812</v>
      </c>
      <c r="Y283" s="3">
        <f t="shared" si="62"/>
        <v>0.3125</v>
      </c>
      <c r="Z283" s="3">
        <f t="shared" si="63"/>
        <v>-1.6780719051126378</v>
      </c>
      <c r="AA283" s="3">
        <f t="shared" si="64"/>
        <v>0.59147370673904365</v>
      </c>
      <c r="AB283" s="3">
        <f t="shared" si="65"/>
        <v>0.22806455665219666</v>
      </c>
      <c r="AC283" s="16" t="s">
        <v>44</v>
      </c>
      <c r="AD283" s="16" t="s">
        <v>44</v>
      </c>
      <c r="AE283" s="16" t="s">
        <v>44</v>
      </c>
      <c r="AF283" s="16" t="s">
        <v>44</v>
      </c>
      <c r="AG283" s="16" t="s">
        <v>44</v>
      </c>
      <c r="AH283" s="16">
        <v>0.34799999999999998</v>
      </c>
      <c r="AI283" s="16">
        <v>1.8879999999999999</v>
      </c>
      <c r="AJ283" s="16">
        <v>0.65700000000000003</v>
      </c>
      <c r="AK283" s="15" t="s">
        <v>82</v>
      </c>
    </row>
    <row r="284" spans="1:37" x14ac:dyDescent="0.5">
      <c r="A284" s="16" t="s">
        <v>1359</v>
      </c>
      <c r="B284" s="16" t="s">
        <v>1360</v>
      </c>
      <c r="C284" s="16" t="s">
        <v>1361</v>
      </c>
      <c r="D284" s="16">
        <v>6363250.375</v>
      </c>
      <c r="E284" s="16">
        <v>2673970.25</v>
      </c>
      <c r="F284" s="16">
        <v>13321331.1875</v>
      </c>
      <c r="G284" s="16">
        <v>23604965</v>
      </c>
      <c r="H284" s="16">
        <v>21219536</v>
      </c>
      <c r="I284" s="16">
        <v>9434170.625</v>
      </c>
      <c r="J284" s="16">
        <v>16489564.875</v>
      </c>
      <c r="K284" s="16">
        <v>6047210.375</v>
      </c>
      <c r="L284" s="16">
        <v>3693964.25</v>
      </c>
      <c r="M284" s="16">
        <v>355</v>
      </c>
      <c r="N284" s="16">
        <v>38.4</v>
      </c>
      <c r="O284" s="16">
        <f t="shared" si="55"/>
        <v>-14460237.2925</v>
      </c>
      <c r="P284" s="16">
        <f t="shared" si="56"/>
        <v>101553699.14125</v>
      </c>
      <c r="Q284" s="16">
        <f t="shared" si="54"/>
        <v>7898204.8125</v>
      </c>
      <c r="R284" s="17">
        <f>MEDIAN(O284:Q284)</f>
        <v>7898204.8125</v>
      </c>
      <c r="S284" s="16">
        <f t="shared" si="57"/>
        <v>4149085.3537499998</v>
      </c>
      <c r="T284" s="16">
        <f t="shared" si="58"/>
        <v>-119379350.02500001</v>
      </c>
      <c r="U284" s="16">
        <f t="shared" si="59"/>
        <v>10126314.5</v>
      </c>
      <c r="V284" s="17">
        <f>MEDIAN(S284:U284)</f>
        <v>4149085.3537499998</v>
      </c>
      <c r="W284" s="16">
        <f t="shared" si="60"/>
        <v>22.913093348890843</v>
      </c>
      <c r="X284" s="16">
        <f t="shared" si="61"/>
        <v>21.984361905532353</v>
      </c>
      <c r="Y284" s="3">
        <f t="shared" si="62"/>
        <v>0.52532005085301148</v>
      </c>
      <c r="Z284" s="3">
        <f t="shared" si="63"/>
        <v>-0.92873144335849289</v>
      </c>
      <c r="AA284" s="3">
        <f t="shared" si="64"/>
        <v>0.47897428595240699</v>
      </c>
      <c r="AB284" s="3">
        <f t="shared" si="65"/>
        <v>0.31968780134271885</v>
      </c>
      <c r="AC284" s="16" t="s">
        <v>1362</v>
      </c>
      <c r="AD284" s="16" t="s">
        <v>72</v>
      </c>
      <c r="AE284" s="16" t="s">
        <v>60</v>
      </c>
      <c r="AF284" s="16" t="s">
        <v>44</v>
      </c>
      <c r="AG284" s="16" t="s">
        <v>366</v>
      </c>
      <c r="AH284" s="16">
        <v>0.95</v>
      </c>
      <c r="AI284" s="16">
        <v>0.3</v>
      </c>
      <c r="AJ284" s="16">
        <v>0.28499999999999998</v>
      </c>
      <c r="AK284" s="15" t="s">
        <v>45</v>
      </c>
    </row>
    <row r="285" spans="1:37" x14ac:dyDescent="0.5">
      <c r="A285" s="16" t="s">
        <v>1363</v>
      </c>
      <c r="B285" s="16" t="s">
        <v>1364</v>
      </c>
      <c r="C285" s="16" t="s">
        <v>1365</v>
      </c>
      <c r="D285" s="16">
        <v>1689319880.1875</v>
      </c>
      <c r="E285" s="16">
        <v>2156809401.5</v>
      </c>
      <c r="F285" s="16">
        <v>2479764113.0625</v>
      </c>
      <c r="G285" s="16">
        <v>1289181194.8125</v>
      </c>
      <c r="H285" s="16">
        <v>1361690456.75</v>
      </c>
      <c r="I285" s="16">
        <v>2116759296.875</v>
      </c>
      <c r="J285" s="16">
        <v>1019640418.4375</v>
      </c>
      <c r="K285" s="16">
        <v>1327514325.40625</v>
      </c>
      <c r="L285" s="16">
        <v>332590458.40625</v>
      </c>
      <c r="M285" s="16">
        <v>1683</v>
      </c>
      <c r="N285" s="16">
        <v>192.6</v>
      </c>
      <c r="O285" s="16">
        <f t="shared" si="55"/>
        <v>-1350377916.2175</v>
      </c>
      <c r="P285" s="16">
        <f t="shared" si="56"/>
        <v>-2356816856.8587499</v>
      </c>
      <c r="Q285" s="16">
        <f t="shared" si="54"/>
        <v>-1118073656.3125</v>
      </c>
      <c r="R285" s="17">
        <v>80000</v>
      </c>
      <c r="S285" s="16">
        <f t="shared" si="57"/>
        <v>-1020032943.5953125</v>
      </c>
      <c r="T285" s="16">
        <f t="shared" si="58"/>
        <v>-26624953317.737499</v>
      </c>
      <c r="U285" s="16">
        <f t="shared" si="59"/>
        <v>-669679461.75</v>
      </c>
      <c r="V285" s="17">
        <f>25000</f>
        <v>25000</v>
      </c>
      <c r="W285" s="16">
        <f t="shared" si="60"/>
        <v>16.287712379549451</v>
      </c>
      <c r="X285" s="16">
        <f t="shared" si="61"/>
        <v>14.609640474436812</v>
      </c>
      <c r="Y285" s="3">
        <f t="shared" si="62"/>
        <v>0.3125</v>
      </c>
      <c r="Z285" s="3">
        <f t="shared" si="63"/>
        <v>-1.6780719051126378</v>
      </c>
      <c r="AA285" s="3">
        <f t="shared" si="64"/>
        <v>0.44132340127017011</v>
      </c>
      <c r="AB285" s="3">
        <f t="shared" si="65"/>
        <v>0.35524304338205998</v>
      </c>
      <c r="AC285" s="16" t="s">
        <v>112</v>
      </c>
      <c r="AD285" s="16" t="s">
        <v>87</v>
      </c>
      <c r="AE285" s="16" t="s">
        <v>51</v>
      </c>
      <c r="AF285" s="16" t="s">
        <v>44</v>
      </c>
      <c r="AG285" s="16" t="s">
        <v>1366</v>
      </c>
      <c r="AH285" s="16">
        <v>0.47299999999999998</v>
      </c>
      <c r="AI285" s="16">
        <v>1.5840000000000001</v>
      </c>
      <c r="AJ285" s="16">
        <v>0.749</v>
      </c>
      <c r="AK285" s="15" t="s">
        <v>82</v>
      </c>
    </row>
    <row r="286" spans="1:37" x14ac:dyDescent="0.5">
      <c r="A286" s="16" t="s">
        <v>1367</v>
      </c>
      <c r="B286" s="16" t="s">
        <v>1368</v>
      </c>
      <c r="C286" s="16" t="s">
        <v>1369</v>
      </c>
      <c r="D286" s="16">
        <v>77493666.6875</v>
      </c>
      <c r="E286" s="16">
        <v>168627582.875</v>
      </c>
      <c r="F286" s="16">
        <v>187779101.5</v>
      </c>
      <c r="G286" s="16">
        <v>61085531</v>
      </c>
      <c r="H286" s="16">
        <v>86699459.8125</v>
      </c>
      <c r="I286" s="16">
        <v>148871762.125</v>
      </c>
      <c r="J286" s="16">
        <v>57796543.625</v>
      </c>
      <c r="K286" s="16">
        <v>90057346.5</v>
      </c>
      <c r="L286" s="16">
        <v>28757508.8125</v>
      </c>
      <c r="M286" s="16">
        <v>721</v>
      </c>
      <c r="N286" s="16">
        <v>82.1</v>
      </c>
      <c r="O286" s="16">
        <f t="shared" si="55"/>
        <v>-144735302.47499999</v>
      </c>
      <c r="P286" s="16">
        <f t="shared" si="56"/>
        <v>-96643919.199374989</v>
      </c>
      <c r="Q286" s="16">
        <f t="shared" si="54"/>
        <v>-101079641.6875</v>
      </c>
      <c r="R286" s="17">
        <v>80000</v>
      </c>
      <c r="S286" s="16">
        <f t="shared" si="57"/>
        <v>-96641390.741249993</v>
      </c>
      <c r="T286" s="16">
        <f t="shared" si="58"/>
        <v>-1971867749.325</v>
      </c>
      <c r="U286" s="16">
        <f t="shared" si="59"/>
        <v>-19697123.0625</v>
      </c>
      <c r="V286" s="17">
        <f>25000</f>
        <v>25000</v>
      </c>
      <c r="W286" s="16">
        <f t="shared" si="60"/>
        <v>16.287712379549451</v>
      </c>
      <c r="X286" s="16">
        <f t="shared" si="61"/>
        <v>14.609640474436812</v>
      </c>
      <c r="Y286" s="3">
        <f t="shared" si="62"/>
        <v>0.3125</v>
      </c>
      <c r="Z286" s="3">
        <f t="shared" si="63"/>
        <v>-1.6780719051126378</v>
      </c>
      <c r="AA286" s="3">
        <f t="shared" si="64"/>
        <v>0.4631950122928119</v>
      </c>
      <c r="AB286" s="3">
        <f t="shared" si="65"/>
        <v>0.33423612576026535</v>
      </c>
      <c r="AC286" s="16" t="s">
        <v>1370</v>
      </c>
      <c r="AD286" s="16" t="s">
        <v>44</v>
      </c>
      <c r="AE286" s="16" t="s">
        <v>51</v>
      </c>
      <c r="AF286" s="16" t="s">
        <v>44</v>
      </c>
      <c r="AG286" s="16" t="s">
        <v>44</v>
      </c>
      <c r="AH286" s="16">
        <v>0.34300000000000003</v>
      </c>
      <c r="AI286" s="16">
        <v>1.9450000000000001</v>
      </c>
      <c r="AJ286" s="16">
        <v>0.66700000000000004</v>
      </c>
      <c r="AK286" s="15" t="s">
        <v>82</v>
      </c>
    </row>
    <row r="287" spans="1:37" x14ac:dyDescent="0.5">
      <c r="A287" s="16" t="s">
        <v>1371</v>
      </c>
      <c r="B287" s="16" t="s">
        <v>1372</v>
      </c>
      <c r="C287" s="16" t="s">
        <v>1373</v>
      </c>
      <c r="D287" s="16">
        <v>115374518.875</v>
      </c>
      <c r="E287" s="16"/>
      <c r="F287" s="16"/>
      <c r="G287" s="16"/>
      <c r="H287" s="16"/>
      <c r="I287" s="16">
        <v>155094158</v>
      </c>
      <c r="J287" s="16"/>
      <c r="K287" s="16">
        <v>68100228</v>
      </c>
      <c r="L287" s="16"/>
      <c r="M287" s="16">
        <v>360</v>
      </c>
      <c r="N287" s="16">
        <v>41.4</v>
      </c>
      <c r="O287" s="16">
        <f t="shared" si="55"/>
        <v>576950267.75999999</v>
      </c>
      <c r="P287" s="16">
        <f t="shared" si="56"/>
        <v>-679555916.17374992</v>
      </c>
      <c r="Q287" s="16">
        <f t="shared" si="54"/>
        <v>0</v>
      </c>
      <c r="R287" s="17">
        <v>80000</v>
      </c>
      <c r="S287" s="16">
        <f t="shared" si="57"/>
        <v>83763280.439999998</v>
      </c>
      <c r="T287" s="16">
        <f t="shared" si="58"/>
        <v>0</v>
      </c>
      <c r="U287" s="16">
        <f t="shared" si="59"/>
        <v>-115374518.875</v>
      </c>
      <c r="V287" s="17">
        <f>25000</f>
        <v>25000</v>
      </c>
      <c r="W287" s="16">
        <f t="shared" si="60"/>
        <v>16.287712379549451</v>
      </c>
      <c r="X287" s="16">
        <f t="shared" si="61"/>
        <v>14.609640474436812</v>
      </c>
      <c r="Y287" s="3">
        <f t="shared" si="62"/>
        <v>0.3125</v>
      </c>
      <c r="Z287" s="3">
        <f t="shared" si="63"/>
        <v>-1.6780719051126378</v>
      </c>
      <c r="AA287" s="3">
        <f t="shared" si="64"/>
        <v>0.95163867163189364</v>
      </c>
      <c r="AB287" s="3">
        <f t="shared" si="65"/>
        <v>2.1527917900968044E-2</v>
      </c>
      <c r="AC287" s="16" t="s">
        <v>1374</v>
      </c>
      <c r="AD287" s="16" t="s">
        <v>1375</v>
      </c>
      <c r="AE287" s="16" t="s">
        <v>73</v>
      </c>
      <c r="AF287" s="16" t="s">
        <v>52</v>
      </c>
      <c r="AG287" s="16" t="s">
        <v>1376</v>
      </c>
      <c r="AH287" s="16">
        <v>0.59</v>
      </c>
      <c r="AI287" s="16">
        <v>0.74399999999999999</v>
      </c>
      <c r="AJ287" s="16">
        <v>0.439</v>
      </c>
      <c r="AK287" s="15" t="s">
        <v>158</v>
      </c>
    </row>
    <row r="288" spans="1:37" x14ac:dyDescent="0.5">
      <c r="A288" s="16" t="s">
        <v>1377</v>
      </c>
      <c r="B288" s="16" t="s">
        <v>1378</v>
      </c>
      <c r="C288" s="16" t="s">
        <v>1379</v>
      </c>
      <c r="D288" s="16"/>
      <c r="E288" s="16">
        <v>620994.125</v>
      </c>
      <c r="F288" s="16"/>
      <c r="G288" s="16"/>
      <c r="H288" s="16">
        <v>5117994.5</v>
      </c>
      <c r="I288" s="16"/>
      <c r="J288" s="16"/>
      <c r="K288" s="16">
        <v>2837503.75</v>
      </c>
      <c r="L288" s="16"/>
      <c r="M288" s="16">
        <v>133</v>
      </c>
      <c r="N288" s="16">
        <v>15.4</v>
      </c>
      <c r="O288" s="16">
        <f t="shared" si="55"/>
        <v>0</v>
      </c>
      <c r="P288" s="16">
        <f t="shared" si="56"/>
        <v>0</v>
      </c>
      <c r="Q288" s="16">
        <f t="shared" si="54"/>
        <v>5117994.5</v>
      </c>
      <c r="R288" s="17">
        <v>80000</v>
      </c>
      <c r="S288" s="16">
        <f t="shared" si="57"/>
        <v>2726306.8387500001</v>
      </c>
      <c r="T288" s="16">
        <f t="shared" si="58"/>
        <v>0</v>
      </c>
      <c r="U288" s="16">
        <f t="shared" si="59"/>
        <v>0</v>
      </c>
      <c r="V288" s="17">
        <f>25000</f>
        <v>25000</v>
      </c>
      <c r="W288" s="16">
        <f t="shared" si="60"/>
        <v>16.287712379549451</v>
      </c>
      <c r="X288" s="16">
        <f t="shared" si="61"/>
        <v>14.609640474436812</v>
      </c>
      <c r="Y288" s="3">
        <f t="shared" si="62"/>
        <v>0.3125</v>
      </c>
      <c r="Z288" s="3">
        <f t="shared" si="63"/>
        <v>-1.6780719051126378</v>
      </c>
      <c r="AA288" s="3">
        <f t="shared" si="64"/>
        <v>0.7618765045453848</v>
      </c>
      <c r="AB288" s="3">
        <f t="shared" si="65"/>
        <v>0.11811541939670517</v>
      </c>
      <c r="AC288" s="16" t="s">
        <v>401</v>
      </c>
      <c r="AD288" s="16" t="s">
        <v>361</v>
      </c>
      <c r="AE288" s="16" t="s">
        <v>51</v>
      </c>
      <c r="AF288" s="16" t="s">
        <v>44</v>
      </c>
      <c r="AG288" s="16" t="s">
        <v>67</v>
      </c>
      <c r="AH288" s="16">
        <v>4.569</v>
      </c>
      <c r="AI288" s="16">
        <v>0.121</v>
      </c>
      <c r="AJ288" s="16">
        <v>0.55400000000000005</v>
      </c>
      <c r="AK288" s="15" t="s">
        <v>82</v>
      </c>
    </row>
    <row r="289" spans="1:37" x14ac:dyDescent="0.5">
      <c r="A289" s="16" t="s">
        <v>1380</v>
      </c>
      <c r="B289" s="16" t="s">
        <v>1381</v>
      </c>
      <c r="C289" s="16" t="s">
        <v>1382</v>
      </c>
      <c r="D289" s="16">
        <v>14738683</v>
      </c>
      <c r="E289" s="16">
        <v>1709013.75</v>
      </c>
      <c r="F289" s="16"/>
      <c r="G289" s="16">
        <v>435651.09375</v>
      </c>
      <c r="H289" s="16"/>
      <c r="I289" s="16">
        <v>4227259</v>
      </c>
      <c r="J289" s="16"/>
      <c r="K289" s="16">
        <v>8028200.5</v>
      </c>
      <c r="L289" s="16"/>
      <c r="M289" s="16">
        <v>711</v>
      </c>
      <c r="N289" s="16">
        <v>75.5</v>
      </c>
      <c r="O289" s="16">
        <f t="shared" si="55"/>
        <v>15725403.48</v>
      </c>
      <c r="P289" s="16">
        <f t="shared" si="56"/>
        <v>-84244857.927812502</v>
      </c>
      <c r="Q289" s="16">
        <f t="shared" si="54"/>
        <v>0</v>
      </c>
      <c r="R289" s="17">
        <v>80000</v>
      </c>
      <c r="S289" s="16">
        <f t="shared" si="57"/>
        <v>7772599.7024999997</v>
      </c>
      <c r="T289" s="16">
        <f t="shared" si="58"/>
        <v>0</v>
      </c>
      <c r="U289" s="16">
        <f t="shared" si="59"/>
        <v>-14738683</v>
      </c>
      <c r="V289" s="17">
        <f>25000</f>
        <v>25000</v>
      </c>
      <c r="W289" s="16">
        <f t="shared" si="60"/>
        <v>16.287712379549451</v>
      </c>
      <c r="X289" s="16">
        <f t="shared" si="61"/>
        <v>14.609640474436812</v>
      </c>
      <c r="Y289" s="3">
        <f t="shared" si="62"/>
        <v>0.3125</v>
      </c>
      <c r="Z289" s="3">
        <f t="shared" si="63"/>
        <v>-1.6780719051126378</v>
      </c>
      <c r="AA289" s="3">
        <f t="shared" si="64"/>
        <v>0.58625615533751563</v>
      </c>
      <c r="AB289" s="3">
        <f t="shared" si="65"/>
        <v>0.23191258442170706</v>
      </c>
      <c r="AC289" s="16" t="s">
        <v>741</v>
      </c>
      <c r="AD289" s="16" t="s">
        <v>200</v>
      </c>
      <c r="AE289" s="16" t="s">
        <v>51</v>
      </c>
      <c r="AF289" s="16" t="s">
        <v>44</v>
      </c>
      <c r="AG289" s="16" t="s">
        <v>1383</v>
      </c>
      <c r="AH289" s="16">
        <v>1.6</v>
      </c>
      <c r="AI289" s="16">
        <v>3.698</v>
      </c>
      <c r="AJ289" s="16">
        <v>5.9160000000000004</v>
      </c>
      <c r="AK289" s="15" t="s">
        <v>82</v>
      </c>
    </row>
    <row r="290" spans="1:37" x14ac:dyDescent="0.5">
      <c r="A290" s="16" t="s">
        <v>1384</v>
      </c>
      <c r="B290" s="16" t="s">
        <v>1385</v>
      </c>
      <c r="C290" s="16" t="s">
        <v>1386</v>
      </c>
      <c r="D290" s="16">
        <v>17774744.25</v>
      </c>
      <c r="E290" s="16">
        <v>323997.90625</v>
      </c>
      <c r="F290" s="16"/>
      <c r="G290" s="16"/>
      <c r="H290" s="16"/>
      <c r="I290" s="16">
        <v>8759914.875</v>
      </c>
      <c r="J290" s="16"/>
      <c r="K290" s="16">
        <v>15455845</v>
      </c>
      <c r="L290" s="16"/>
      <c r="M290" s="16">
        <v>478</v>
      </c>
      <c r="N290" s="16">
        <v>54.3</v>
      </c>
      <c r="O290" s="16">
        <f t="shared" si="55"/>
        <v>32586883.335000001</v>
      </c>
      <c r="P290" s="16">
        <f t="shared" si="56"/>
        <v>-104693243.63249999</v>
      </c>
      <c r="Q290" s="16">
        <f t="shared" si="54"/>
        <v>0</v>
      </c>
      <c r="R290" s="17">
        <v>80000</v>
      </c>
      <c r="S290" s="16">
        <f t="shared" si="57"/>
        <v>18612171.9253125</v>
      </c>
      <c r="T290" s="16">
        <f t="shared" si="58"/>
        <v>0</v>
      </c>
      <c r="U290" s="16">
        <f t="shared" si="59"/>
        <v>-17774744.25</v>
      </c>
      <c r="V290" s="17">
        <f>25000</f>
        <v>25000</v>
      </c>
      <c r="W290" s="16">
        <f t="shared" si="60"/>
        <v>16.287712379549451</v>
      </c>
      <c r="X290" s="16">
        <f t="shared" si="61"/>
        <v>14.609640474436812</v>
      </c>
      <c r="Y290" s="3">
        <f t="shared" si="62"/>
        <v>0.3125</v>
      </c>
      <c r="Z290" s="3">
        <f t="shared" si="63"/>
        <v>-1.6780719051126378</v>
      </c>
      <c r="AA290" s="3">
        <f t="shared" si="64"/>
        <v>0.60680332942385862</v>
      </c>
      <c r="AB290" s="3">
        <f t="shared" si="65"/>
        <v>0.21695204498081985</v>
      </c>
      <c r="AC290" s="16" t="s">
        <v>1387</v>
      </c>
      <c r="AD290" s="16" t="s">
        <v>1388</v>
      </c>
      <c r="AE290" s="16" t="s">
        <v>1389</v>
      </c>
      <c r="AF290" s="16" t="s">
        <v>44</v>
      </c>
      <c r="AG290" s="16" t="s">
        <v>1390</v>
      </c>
      <c r="AH290" s="16">
        <v>6.4409999999999998</v>
      </c>
      <c r="AI290" s="16">
        <v>0.27400000000000002</v>
      </c>
      <c r="AJ290" s="16">
        <v>1.764</v>
      </c>
      <c r="AK290" s="15" t="s">
        <v>82</v>
      </c>
    </row>
    <row r="291" spans="1:37" x14ac:dyDescent="0.5">
      <c r="A291" s="16" t="s">
        <v>1391</v>
      </c>
      <c r="B291" s="16" t="s">
        <v>1392</v>
      </c>
      <c r="C291" s="16" t="s">
        <v>1393</v>
      </c>
      <c r="D291" s="16">
        <v>23172073.75</v>
      </c>
      <c r="E291" s="16"/>
      <c r="F291" s="16"/>
      <c r="G291" s="16"/>
      <c r="H291" s="16"/>
      <c r="I291" s="16">
        <v>126561053.5</v>
      </c>
      <c r="J291" s="16"/>
      <c r="K291" s="16">
        <v>227460911</v>
      </c>
      <c r="L291" s="16"/>
      <c r="M291" s="16">
        <v>250</v>
      </c>
      <c r="N291" s="16">
        <v>26.2</v>
      </c>
      <c r="O291" s="16">
        <f t="shared" si="55"/>
        <v>470807119.02000004</v>
      </c>
      <c r="P291" s="16">
        <f t="shared" si="56"/>
        <v>-136483514.38749999</v>
      </c>
      <c r="Q291" s="16">
        <f t="shared" si="54"/>
        <v>0</v>
      </c>
      <c r="R291" s="17">
        <v>80000</v>
      </c>
      <c r="S291" s="16">
        <f t="shared" si="57"/>
        <v>279776920.52999997</v>
      </c>
      <c r="T291" s="16">
        <f t="shared" si="58"/>
        <v>0</v>
      </c>
      <c r="U291" s="16">
        <f t="shared" si="59"/>
        <v>-23172073.75</v>
      </c>
      <c r="V291" s="17">
        <f>25000</f>
        <v>25000</v>
      </c>
      <c r="W291" s="16">
        <f t="shared" si="60"/>
        <v>16.287712379549451</v>
      </c>
      <c r="X291" s="16">
        <f t="shared" si="61"/>
        <v>14.609640474436812</v>
      </c>
      <c r="Y291" s="3">
        <f t="shared" si="62"/>
        <v>0.3125</v>
      </c>
      <c r="Z291" s="3">
        <f t="shared" si="63"/>
        <v>-1.6780719051126378</v>
      </c>
      <c r="AA291" s="3">
        <f t="shared" si="64"/>
        <v>0.80980266659078937</v>
      </c>
      <c r="AB291" s="3">
        <f t="shared" si="65"/>
        <v>9.1620797481462415E-2</v>
      </c>
      <c r="AC291" s="16" t="s">
        <v>155</v>
      </c>
      <c r="AD291" s="16" t="s">
        <v>44</v>
      </c>
      <c r="AE291" s="16" t="s">
        <v>44</v>
      </c>
      <c r="AF291" s="16" t="s">
        <v>44</v>
      </c>
      <c r="AG291" s="16" t="s">
        <v>44</v>
      </c>
      <c r="AH291" s="16">
        <v>9.8160000000000007</v>
      </c>
      <c r="AI291" s="16">
        <v>0.183</v>
      </c>
      <c r="AJ291" s="16">
        <v>1.7969999999999999</v>
      </c>
      <c r="AK291" s="15" t="s">
        <v>82</v>
      </c>
    </row>
    <row r="292" spans="1:37" x14ac:dyDescent="0.5">
      <c r="A292" s="16" t="s">
        <v>1394</v>
      </c>
      <c r="B292" s="16" t="s">
        <v>1395</v>
      </c>
      <c r="C292" s="16" t="s">
        <v>1396</v>
      </c>
      <c r="D292" s="16">
        <v>244939616.5</v>
      </c>
      <c r="E292" s="16">
        <v>189040072.625</v>
      </c>
      <c r="F292" s="16">
        <v>168626829.3125</v>
      </c>
      <c r="G292" s="16">
        <v>924927275.75</v>
      </c>
      <c r="H292" s="16">
        <v>545684620.5625</v>
      </c>
      <c r="I292" s="16">
        <v>410635518.875</v>
      </c>
      <c r="J292" s="16">
        <v>737977074.375</v>
      </c>
      <c r="K292" s="16">
        <v>395905092.75</v>
      </c>
      <c r="L292" s="16">
        <v>451888916.8125</v>
      </c>
      <c r="M292" s="16">
        <v>730</v>
      </c>
      <c r="N292" s="16">
        <v>77.5</v>
      </c>
      <c r="O292" s="16">
        <f t="shared" si="55"/>
        <v>900272325.17250001</v>
      </c>
      <c r="P292" s="16">
        <f t="shared" si="56"/>
        <v>4005127312.9824996</v>
      </c>
      <c r="Q292" s="16">
        <f t="shared" si="54"/>
        <v>377057791.25</v>
      </c>
      <c r="R292" s="17">
        <f t="shared" ref="R292:R355" si="66">MEDIAN(O292:Q292)</f>
        <v>900272325.17250001</v>
      </c>
      <c r="S292" s="16">
        <f t="shared" si="57"/>
        <v>254443974.75375</v>
      </c>
      <c r="T292" s="16">
        <f t="shared" si="58"/>
        <v>3512449885</v>
      </c>
      <c r="U292" s="16">
        <f t="shared" si="59"/>
        <v>493037457.875</v>
      </c>
      <c r="V292" s="17">
        <f t="shared" ref="V292:V339" si="67">MEDIAN(S292:U292)</f>
        <v>493037457.875</v>
      </c>
      <c r="W292" s="16">
        <f t="shared" si="60"/>
        <v>29.745786230261238</v>
      </c>
      <c r="X292" s="16">
        <f t="shared" si="61"/>
        <v>28.877122016731764</v>
      </c>
      <c r="Y292" s="3">
        <f t="shared" si="62"/>
        <v>0.54765368665590131</v>
      </c>
      <c r="Z292" s="3">
        <f t="shared" si="63"/>
        <v>-0.86866421352947343</v>
      </c>
      <c r="AA292" s="3">
        <f t="shared" si="64"/>
        <v>0.28052282133864537</v>
      </c>
      <c r="AB292" s="3">
        <f t="shared" si="65"/>
        <v>0.55203180186492917</v>
      </c>
      <c r="AC292" s="16" t="s">
        <v>1397</v>
      </c>
      <c r="AD292" s="16" t="s">
        <v>311</v>
      </c>
      <c r="AE292" s="16" t="s">
        <v>60</v>
      </c>
      <c r="AF292" s="16" t="s">
        <v>44</v>
      </c>
      <c r="AG292" s="16" t="s">
        <v>1398</v>
      </c>
      <c r="AH292" s="16">
        <v>2.39</v>
      </c>
      <c r="AI292" s="16">
        <v>0.34599999999999997</v>
      </c>
      <c r="AJ292" s="16">
        <v>0.82799999999999996</v>
      </c>
      <c r="AK292" s="15" t="s">
        <v>45</v>
      </c>
    </row>
    <row r="293" spans="1:37" x14ac:dyDescent="0.5">
      <c r="A293" s="16" t="s">
        <v>1399</v>
      </c>
      <c r="B293" s="16" t="s">
        <v>1400</v>
      </c>
      <c r="C293" s="16" t="s">
        <v>1401</v>
      </c>
      <c r="D293" s="16">
        <v>37895728</v>
      </c>
      <c r="E293" s="16">
        <v>13763440.0625</v>
      </c>
      <c r="F293" s="16">
        <v>32797327.375</v>
      </c>
      <c r="G293" s="16">
        <v>124798482.84375</v>
      </c>
      <c r="H293" s="16">
        <v>91364160.5</v>
      </c>
      <c r="I293" s="16">
        <v>81690997.5625</v>
      </c>
      <c r="J293" s="16">
        <v>106775476</v>
      </c>
      <c r="K293" s="16">
        <v>59935803.75</v>
      </c>
      <c r="L293" s="16">
        <v>37258871.1875</v>
      </c>
      <c r="M293" s="16">
        <v>471</v>
      </c>
      <c r="N293" s="16">
        <v>54.2</v>
      </c>
      <c r="O293" s="16">
        <f t="shared" si="55"/>
        <v>181884453.0975</v>
      </c>
      <c r="P293" s="16">
        <f t="shared" si="56"/>
        <v>511857226.02968746</v>
      </c>
      <c r="Q293" s="16">
        <f t="shared" si="54"/>
        <v>58566833.125</v>
      </c>
      <c r="R293" s="17">
        <f t="shared" si="66"/>
        <v>181884453.0975</v>
      </c>
      <c r="S293" s="16">
        <f t="shared" si="57"/>
        <v>56792007.335625</v>
      </c>
      <c r="T293" s="16">
        <f t="shared" si="58"/>
        <v>55323143.274999999</v>
      </c>
      <c r="U293" s="16">
        <f t="shared" si="59"/>
        <v>68879748</v>
      </c>
      <c r="V293" s="17">
        <f t="shared" si="67"/>
        <v>56792007.335625</v>
      </c>
      <c r="W293" s="16">
        <f t="shared" si="60"/>
        <v>27.43844699039116</v>
      </c>
      <c r="X293" s="16">
        <f t="shared" si="61"/>
        <v>25.75918456949379</v>
      </c>
      <c r="Y293" s="3">
        <f t="shared" si="62"/>
        <v>0.31224223053952493</v>
      </c>
      <c r="Z293" s="3">
        <f t="shared" si="63"/>
        <v>-1.6792624208973701</v>
      </c>
      <c r="AA293" s="3">
        <f t="shared" si="64"/>
        <v>0.30334525329182505</v>
      </c>
      <c r="AB293" s="3">
        <f t="shared" si="65"/>
        <v>0.51806279645191355</v>
      </c>
      <c r="AC293" s="16" t="s">
        <v>1318</v>
      </c>
      <c r="AD293" s="16" t="s">
        <v>311</v>
      </c>
      <c r="AE293" s="16" t="s">
        <v>60</v>
      </c>
      <c r="AF293" s="16" t="s">
        <v>44</v>
      </c>
      <c r="AG293" s="16" t="s">
        <v>44</v>
      </c>
      <c r="AH293" s="16">
        <v>1.827</v>
      </c>
      <c r="AI293" s="16">
        <v>0.35899999999999999</v>
      </c>
      <c r="AJ293" s="16">
        <v>0.65600000000000003</v>
      </c>
      <c r="AK293" s="15" t="s">
        <v>45</v>
      </c>
    </row>
    <row r="294" spans="1:37" x14ac:dyDescent="0.5">
      <c r="A294" s="16" t="s">
        <v>1402</v>
      </c>
      <c r="B294" s="16" t="s">
        <v>1403</v>
      </c>
      <c r="C294" s="16" t="s">
        <v>1404</v>
      </c>
      <c r="D294" s="16">
        <v>1324290.625</v>
      </c>
      <c r="E294" s="16"/>
      <c r="F294" s="16">
        <v>528945.5625</v>
      </c>
      <c r="G294" s="16">
        <v>2836243</v>
      </c>
      <c r="H294" s="16">
        <v>3146498</v>
      </c>
      <c r="I294" s="16">
        <v>3055559</v>
      </c>
      <c r="J294" s="16">
        <v>3741675.5</v>
      </c>
      <c r="K294" s="16">
        <v>2259095.25</v>
      </c>
      <c r="L294" s="16">
        <v>899174.625</v>
      </c>
      <c r="M294" s="16">
        <v>904</v>
      </c>
      <c r="N294" s="16">
        <v>101.8</v>
      </c>
      <c r="O294" s="16">
        <f t="shared" si="55"/>
        <v>9399001.9875000007</v>
      </c>
      <c r="P294" s="16">
        <f t="shared" si="56"/>
        <v>8905399.4887499996</v>
      </c>
      <c r="Q294" s="16">
        <f t="shared" si="54"/>
        <v>2617552.4375</v>
      </c>
      <c r="R294" s="17">
        <f t="shared" si="66"/>
        <v>8905399.4887499996</v>
      </c>
      <c r="S294" s="16">
        <f t="shared" si="57"/>
        <v>2778687.1574999997</v>
      </c>
      <c r="T294" s="16">
        <f t="shared" si="58"/>
        <v>4590840.375</v>
      </c>
      <c r="U294" s="16">
        <f t="shared" si="59"/>
        <v>2417384.875</v>
      </c>
      <c r="V294" s="17">
        <f t="shared" si="67"/>
        <v>2778687.1574999997</v>
      </c>
      <c r="W294" s="16">
        <f t="shared" si="60"/>
        <v>23.086248900191919</v>
      </c>
      <c r="X294" s="16">
        <f t="shared" si="61"/>
        <v>21.405971985104266</v>
      </c>
      <c r="Y294" s="3">
        <f t="shared" si="62"/>
        <v>0.31202274092366722</v>
      </c>
      <c r="Z294" s="3">
        <f t="shared" si="63"/>
        <v>-1.680276915087652</v>
      </c>
      <c r="AA294" s="3">
        <f t="shared" si="64"/>
        <v>0.18670780044658331</v>
      </c>
      <c r="AB294" s="3">
        <f t="shared" si="65"/>
        <v>0.72883753732601797</v>
      </c>
      <c r="AC294" s="16" t="s">
        <v>1405</v>
      </c>
      <c r="AD294" s="16" t="s">
        <v>311</v>
      </c>
      <c r="AE294" s="16" t="s">
        <v>60</v>
      </c>
      <c r="AF294" s="16" t="s">
        <v>44</v>
      </c>
      <c r="AG294" s="16" t="s">
        <v>174</v>
      </c>
      <c r="AH294" s="16">
        <v>2.6989999999999998</v>
      </c>
      <c r="AI294" s="16">
        <v>0.27400000000000002</v>
      </c>
      <c r="AJ294" s="16">
        <v>0.73899999999999999</v>
      </c>
      <c r="AK294" s="15" t="s">
        <v>45</v>
      </c>
    </row>
    <row r="295" spans="1:37" x14ac:dyDescent="0.5">
      <c r="A295" s="16" t="s">
        <v>1406</v>
      </c>
      <c r="B295" s="16" t="s">
        <v>1407</v>
      </c>
      <c r="C295" s="16" t="s">
        <v>1408</v>
      </c>
      <c r="D295" s="16">
        <v>114963328</v>
      </c>
      <c r="E295" s="16">
        <v>190612317.25</v>
      </c>
      <c r="F295" s="16">
        <v>62631371.8046875</v>
      </c>
      <c r="G295" s="16">
        <v>362085163.1875</v>
      </c>
      <c r="H295" s="16">
        <v>322883075.5</v>
      </c>
      <c r="I295" s="16">
        <v>297597019.5</v>
      </c>
      <c r="J295" s="16">
        <v>386970997</v>
      </c>
      <c r="K295" s="16">
        <v>268047103.5</v>
      </c>
      <c r="L295" s="16">
        <v>142715745.875</v>
      </c>
      <c r="M295" s="16">
        <v>553</v>
      </c>
      <c r="N295" s="16">
        <v>59.7</v>
      </c>
      <c r="O295" s="16">
        <f t="shared" si="55"/>
        <v>874072209.42656255</v>
      </c>
      <c r="P295" s="16">
        <f t="shared" si="56"/>
        <v>1455547609.254375</v>
      </c>
      <c r="Q295" s="16">
        <f t="shared" si="54"/>
        <v>260251703.6953125</v>
      </c>
      <c r="R295" s="17">
        <f t="shared" si="66"/>
        <v>874072209.42656255</v>
      </c>
      <c r="S295" s="16">
        <f t="shared" si="57"/>
        <v>95244787.087500006</v>
      </c>
      <c r="T295" s="16">
        <f t="shared" si="58"/>
        <v>993046238.47187507</v>
      </c>
      <c r="U295" s="16">
        <f t="shared" si="59"/>
        <v>272007669</v>
      </c>
      <c r="V295" s="17">
        <f t="shared" si="67"/>
        <v>272007669</v>
      </c>
      <c r="W295" s="16">
        <f t="shared" si="60"/>
        <v>29.703177228616941</v>
      </c>
      <c r="X295" s="16">
        <f t="shared" si="61"/>
        <v>28.019072086575605</v>
      </c>
      <c r="Y295" s="3">
        <f t="shared" si="62"/>
        <v>0.31119587840282825</v>
      </c>
      <c r="Z295" s="3">
        <f t="shared" si="63"/>
        <v>-1.6841051420413327</v>
      </c>
      <c r="AA295" s="3">
        <f t="shared" si="64"/>
        <v>0.21634818533610245</v>
      </c>
      <c r="AB295" s="3">
        <f t="shared" si="65"/>
        <v>0.66484674318225423</v>
      </c>
      <c r="AC295" s="16" t="s">
        <v>1409</v>
      </c>
      <c r="AD295" s="16" t="s">
        <v>1410</v>
      </c>
      <c r="AE295" s="16" t="s">
        <v>1411</v>
      </c>
      <c r="AF295" s="16" t="s">
        <v>52</v>
      </c>
      <c r="AG295" s="16" t="s">
        <v>1412</v>
      </c>
      <c r="AH295" s="16">
        <v>2.3319999999999999</v>
      </c>
      <c r="AI295" s="16">
        <v>0.35599999999999998</v>
      </c>
      <c r="AJ295" s="16">
        <v>0.83</v>
      </c>
      <c r="AK295" s="15" t="s">
        <v>54</v>
      </c>
    </row>
    <row r="296" spans="1:37" x14ac:dyDescent="0.5">
      <c r="A296" s="16" t="s">
        <v>1413</v>
      </c>
      <c r="B296" s="16" t="s">
        <v>1414</v>
      </c>
      <c r="C296" s="16" t="s">
        <v>1415</v>
      </c>
      <c r="D296" s="16">
        <v>144363152.5</v>
      </c>
      <c r="E296" s="16">
        <v>118575899.125</v>
      </c>
      <c r="F296" s="16">
        <v>263184238.625</v>
      </c>
      <c r="G296" s="16">
        <v>219313194.5</v>
      </c>
      <c r="H296" s="16">
        <v>237156541.375</v>
      </c>
      <c r="I296" s="16">
        <v>484532381</v>
      </c>
      <c r="J296" s="16">
        <v>281173171.875</v>
      </c>
      <c r="K296" s="16">
        <v>298224386.875</v>
      </c>
      <c r="L296" s="16">
        <v>109105547.8125</v>
      </c>
      <c r="M296" s="16">
        <v>2602</v>
      </c>
      <c r="N296" s="16">
        <v>278</v>
      </c>
      <c r="O296" s="16">
        <f t="shared" si="55"/>
        <v>823415089.63499999</v>
      </c>
      <c r="P296" s="16">
        <f t="shared" si="56"/>
        <v>441455747.38</v>
      </c>
      <c r="Q296" s="16">
        <f t="shared" si="54"/>
        <v>-26027697.25</v>
      </c>
      <c r="R296" s="17">
        <f t="shared" si="66"/>
        <v>441455747.38</v>
      </c>
      <c r="S296" s="16">
        <f t="shared" si="57"/>
        <v>220967639.9325</v>
      </c>
      <c r="T296" s="16">
        <f t="shared" si="58"/>
        <v>-1910575766.075</v>
      </c>
      <c r="U296" s="16">
        <f t="shared" si="59"/>
        <v>136810019.375</v>
      </c>
      <c r="V296" s="17">
        <f t="shared" si="67"/>
        <v>136810019.375</v>
      </c>
      <c r="W296" s="16">
        <f t="shared" si="60"/>
        <v>28.717693584888369</v>
      </c>
      <c r="X296" s="16">
        <f t="shared" si="61"/>
        <v>27.027598649946288</v>
      </c>
      <c r="Y296" s="3">
        <f t="shared" si="62"/>
        <v>0.3099065312592601</v>
      </c>
      <c r="Z296" s="3">
        <f t="shared" si="63"/>
        <v>-1.6900949349420846</v>
      </c>
      <c r="AA296" s="3">
        <f t="shared" si="64"/>
        <v>0.33765738533009859</v>
      </c>
      <c r="AB296" s="3">
        <f t="shared" si="65"/>
        <v>0.47152374683812143</v>
      </c>
      <c r="AC296" s="16" t="s">
        <v>1416</v>
      </c>
      <c r="AD296" s="16" t="s">
        <v>389</v>
      </c>
      <c r="AE296" s="16" t="s">
        <v>80</v>
      </c>
      <c r="AF296" s="16" t="s">
        <v>44</v>
      </c>
      <c r="AG296" s="16" t="s">
        <v>1417</v>
      </c>
      <c r="AH296" s="16">
        <v>1.948</v>
      </c>
      <c r="AI296" s="16">
        <v>0.60899999999999999</v>
      </c>
      <c r="AJ296" s="16">
        <v>1.1859999999999999</v>
      </c>
      <c r="AK296" s="15" t="s">
        <v>485</v>
      </c>
    </row>
    <row r="297" spans="1:37" x14ac:dyDescent="0.5">
      <c r="A297" s="16" t="s">
        <v>1418</v>
      </c>
      <c r="B297" s="16" t="s">
        <v>1419</v>
      </c>
      <c r="C297" s="16" t="s">
        <v>1420</v>
      </c>
      <c r="D297" s="16">
        <v>7707378.875</v>
      </c>
      <c r="E297" s="16">
        <v>4674505.375</v>
      </c>
      <c r="F297" s="16">
        <v>8987883.125</v>
      </c>
      <c r="G297" s="16">
        <v>15940176.9375</v>
      </c>
      <c r="H297" s="16">
        <v>23596286.5</v>
      </c>
      <c r="I297" s="16">
        <v>16241749</v>
      </c>
      <c r="J297" s="16">
        <v>16027120.75</v>
      </c>
      <c r="K297" s="16">
        <v>15365634</v>
      </c>
      <c r="L297" s="16">
        <v>8033519.890625</v>
      </c>
      <c r="M297" s="16">
        <v>427</v>
      </c>
      <c r="N297" s="16">
        <v>49.1</v>
      </c>
      <c r="O297" s="16">
        <f t="shared" si="55"/>
        <v>26984381.055</v>
      </c>
      <c r="P297" s="16">
        <f t="shared" si="56"/>
        <v>48491180.588124998</v>
      </c>
      <c r="Q297" s="16">
        <f t="shared" si="54"/>
        <v>14608403.375</v>
      </c>
      <c r="R297" s="17">
        <f t="shared" si="66"/>
        <v>26984381.055</v>
      </c>
      <c r="S297" s="16">
        <f t="shared" si="57"/>
        <v>13150088.20875</v>
      </c>
      <c r="T297" s="16">
        <f t="shared" si="58"/>
        <v>-11834104.106250001</v>
      </c>
      <c r="U297" s="16">
        <f t="shared" si="59"/>
        <v>8319741.875</v>
      </c>
      <c r="V297" s="17">
        <f t="shared" si="67"/>
        <v>8319741.875</v>
      </c>
      <c r="W297" s="16">
        <f t="shared" si="60"/>
        <v>24.685621260578124</v>
      </c>
      <c r="X297" s="16">
        <f t="shared" si="61"/>
        <v>22.988107337902768</v>
      </c>
      <c r="Y297" s="3">
        <f t="shared" si="62"/>
        <v>0.30831694297684903</v>
      </c>
      <c r="Z297" s="3">
        <f t="shared" si="63"/>
        <v>-1.6975139226753555</v>
      </c>
      <c r="AA297" s="3">
        <f t="shared" si="64"/>
        <v>0.25338582703605161</v>
      </c>
      <c r="AB297" s="3">
        <f t="shared" si="65"/>
        <v>0.59621768073977699</v>
      </c>
      <c r="AC297" s="16" t="s">
        <v>1421</v>
      </c>
      <c r="AD297" s="16" t="s">
        <v>311</v>
      </c>
      <c r="AE297" s="16" t="s">
        <v>51</v>
      </c>
      <c r="AF297" s="16" t="s">
        <v>44</v>
      </c>
      <c r="AG297" s="16" t="s">
        <v>1422</v>
      </c>
      <c r="AH297" s="16">
        <v>1.994</v>
      </c>
      <c r="AI297" s="16">
        <v>0.47499999999999998</v>
      </c>
      <c r="AJ297" s="16">
        <v>0.94599999999999995</v>
      </c>
      <c r="AK297" s="15" t="s">
        <v>290</v>
      </c>
    </row>
    <row r="298" spans="1:37" x14ac:dyDescent="0.5">
      <c r="A298" s="16" t="s">
        <v>1423</v>
      </c>
      <c r="B298" s="16" t="s">
        <v>1424</v>
      </c>
      <c r="C298" s="16" t="s">
        <v>1425</v>
      </c>
      <c r="D298" s="16">
        <v>7707378.875</v>
      </c>
      <c r="E298" s="16">
        <v>4674505.375</v>
      </c>
      <c r="F298" s="16">
        <v>8987883.125</v>
      </c>
      <c r="G298" s="16">
        <v>15940176.9375</v>
      </c>
      <c r="H298" s="16">
        <v>23596286.5</v>
      </c>
      <c r="I298" s="16">
        <v>16241749</v>
      </c>
      <c r="J298" s="16">
        <v>16027120.75</v>
      </c>
      <c r="K298" s="16">
        <v>15365634</v>
      </c>
      <c r="L298" s="16">
        <v>8033519.890625</v>
      </c>
      <c r="M298" s="16">
        <v>428</v>
      </c>
      <c r="N298" s="16">
        <v>49</v>
      </c>
      <c r="O298" s="16">
        <f t="shared" si="55"/>
        <v>26984381.055</v>
      </c>
      <c r="P298" s="16">
        <f t="shared" si="56"/>
        <v>48491180.588124998</v>
      </c>
      <c r="Q298" s="16">
        <f t="shared" si="54"/>
        <v>14608403.375</v>
      </c>
      <c r="R298" s="17">
        <f t="shared" si="66"/>
        <v>26984381.055</v>
      </c>
      <c r="S298" s="16">
        <f t="shared" si="57"/>
        <v>13150088.20875</v>
      </c>
      <c r="T298" s="16">
        <f t="shared" si="58"/>
        <v>-11834104.106250001</v>
      </c>
      <c r="U298" s="16">
        <f t="shared" si="59"/>
        <v>8319741.875</v>
      </c>
      <c r="V298" s="17">
        <f t="shared" si="67"/>
        <v>8319741.875</v>
      </c>
      <c r="W298" s="16">
        <f t="shared" si="60"/>
        <v>24.685621260578124</v>
      </c>
      <c r="X298" s="16">
        <f t="shared" si="61"/>
        <v>22.988107337902768</v>
      </c>
      <c r="Y298" s="3">
        <f t="shared" si="62"/>
        <v>0.30831694297684903</v>
      </c>
      <c r="Z298" s="3">
        <f t="shared" si="63"/>
        <v>-1.6975139226753555</v>
      </c>
      <c r="AA298" s="3">
        <f t="shared" si="64"/>
        <v>0.25338582703605161</v>
      </c>
      <c r="AB298" s="3">
        <f t="shared" si="65"/>
        <v>0.59621768073977699</v>
      </c>
      <c r="AC298" s="16" t="s">
        <v>665</v>
      </c>
      <c r="AD298" s="16" t="s">
        <v>311</v>
      </c>
      <c r="AE298" s="16" t="s">
        <v>60</v>
      </c>
      <c r="AF298" s="16" t="s">
        <v>44</v>
      </c>
      <c r="AG298" s="16" t="s">
        <v>1426</v>
      </c>
      <c r="AH298" s="16">
        <v>1.994</v>
      </c>
      <c r="AI298" s="16">
        <v>0.47499999999999998</v>
      </c>
      <c r="AJ298" s="16">
        <v>0.94599999999999995</v>
      </c>
      <c r="AK298" s="15" t="s">
        <v>281</v>
      </c>
    </row>
    <row r="299" spans="1:37" x14ac:dyDescent="0.5">
      <c r="A299" s="16" t="s">
        <v>1427</v>
      </c>
      <c r="B299" s="16" t="s">
        <v>1428</v>
      </c>
      <c r="C299" s="16" t="s">
        <v>1429</v>
      </c>
      <c r="D299" s="16"/>
      <c r="E299" s="16">
        <v>3972884.75</v>
      </c>
      <c r="F299" s="16">
        <v>3149669.5</v>
      </c>
      <c r="G299" s="16">
        <v>5902179.5</v>
      </c>
      <c r="H299" s="16">
        <v>21620732</v>
      </c>
      <c r="I299" s="16">
        <v>19515604</v>
      </c>
      <c r="J299" s="16">
        <v>12894958</v>
      </c>
      <c r="K299" s="16">
        <v>20064136</v>
      </c>
      <c r="L299" s="16">
        <v>8936478</v>
      </c>
      <c r="M299" s="16">
        <v>334</v>
      </c>
      <c r="N299" s="16">
        <v>38.700000000000003</v>
      </c>
      <c r="O299" s="16">
        <f t="shared" si="55"/>
        <v>60881276.340000004</v>
      </c>
      <c r="P299" s="16">
        <f t="shared" si="56"/>
        <v>34763837.254999995</v>
      </c>
      <c r="Q299" s="16">
        <f t="shared" si="54"/>
        <v>18471062.5</v>
      </c>
      <c r="R299" s="17">
        <f t="shared" si="66"/>
        <v>34763837.254999995</v>
      </c>
      <c r="S299" s="16">
        <f t="shared" si="57"/>
        <v>19792239.037500001</v>
      </c>
      <c r="T299" s="16">
        <f t="shared" si="58"/>
        <v>71756425.400000006</v>
      </c>
      <c r="U299" s="16">
        <f t="shared" si="59"/>
        <v>12894958</v>
      </c>
      <c r="V299" s="17">
        <f t="shared" si="67"/>
        <v>19792239.037500001</v>
      </c>
      <c r="W299" s="16">
        <f t="shared" si="60"/>
        <v>25.051084000771642</v>
      </c>
      <c r="X299" s="16">
        <f t="shared" si="61"/>
        <v>24.238431493654897</v>
      </c>
      <c r="Y299" s="3">
        <f t="shared" si="62"/>
        <v>0.56933412995578714</v>
      </c>
      <c r="Z299" s="3">
        <f t="shared" si="63"/>
        <v>-0.81265250711674664</v>
      </c>
      <c r="AA299" s="3">
        <f t="shared" si="64"/>
        <v>0.89950321322427995</v>
      </c>
      <c r="AB299" s="3">
        <f t="shared" si="65"/>
        <v>4.5997280919784576E-2</v>
      </c>
      <c r="AC299" s="16" t="s">
        <v>155</v>
      </c>
      <c r="AD299" s="16" t="s">
        <v>200</v>
      </c>
      <c r="AE299" s="16" t="s">
        <v>51</v>
      </c>
      <c r="AF299" s="16" t="s">
        <v>44</v>
      </c>
      <c r="AG299" s="16" t="s">
        <v>44</v>
      </c>
      <c r="AH299" s="16">
        <v>3.645</v>
      </c>
      <c r="AI299" s="16">
        <v>0.18099999999999999</v>
      </c>
      <c r="AJ299" s="16">
        <v>0.66100000000000003</v>
      </c>
      <c r="AK299" s="15" t="s">
        <v>62</v>
      </c>
    </row>
    <row r="300" spans="1:37" x14ac:dyDescent="0.5">
      <c r="A300" s="16" t="s">
        <v>1430</v>
      </c>
      <c r="B300" s="16" t="s">
        <v>1431</v>
      </c>
      <c r="C300" s="16" t="s">
        <v>1432</v>
      </c>
      <c r="D300" s="16">
        <v>1381753.375</v>
      </c>
      <c r="E300" s="16">
        <v>314433.125</v>
      </c>
      <c r="F300" s="16">
        <v>600570.125</v>
      </c>
      <c r="G300" s="16">
        <v>4483829</v>
      </c>
      <c r="H300" s="16">
        <v>4033538.5</v>
      </c>
      <c r="I300" s="16">
        <v>5753454.5</v>
      </c>
      <c r="J300" s="16">
        <v>6936957</v>
      </c>
      <c r="K300" s="16">
        <v>3660205.75</v>
      </c>
      <c r="L300" s="16">
        <v>2146685</v>
      </c>
      <c r="M300" s="16">
        <v>649</v>
      </c>
      <c r="N300" s="16">
        <v>73.400000000000006</v>
      </c>
      <c r="O300" s="16">
        <f t="shared" si="55"/>
        <v>19168729.875</v>
      </c>
      <c r="P300" s="16">
        <f t="shared" si="56"/>
        <v>18271225.431249999</v>
      </c>
      <c r="Q300" s="16">
        <f t="shared" si="54"/>
        <v>3432968.375</v>
      </c>
      <c r="R300" s="17">
        <f t="shared" si="66"/>
        <v>18271225.431249999</v>
      </c>
      <c r="S300" s="16">
        <f t="shared" si="57"/>
        <v>4115300.3287499999</v>
      </c>
      <c r="T300" s="16">
        <f t="shared" si="58"/>
        <v>19171824.449999999</v>
      </c>
      <c r="U300" s="16">
        <f t="shared" si="59"/>
        <v>5555203.625</v>
      </c>
      <c r="V300" s="17">
        <f t="shared" si="67"/>
        <v>5555203.625</v>
      </c>
      <c r="W300" s="16">
        <f t="shared" si="60"/>
        <v>24.123070061411731</v>
      </c>
      <c r="X300" s="16">
        <f t="shared" si="61"/>
        <v>22.405408363637662</v>
      </c>
      <c r="Y300" s="3">
        <f t="shared" si="62"/>
        <v>0.30404110801997525</v>
      </c>
      <c r="Z300" s="3">
        <f t="shared" si="63"/>
        <v>-1.7176616977740677</v>
      </c>
      <c r="AA300" s="3">
        <f t="shared" si="64"/>
        <v>0.54390350905687734</v>
      </c>
      <c r="AB300" s="3">
        <f t="shared" si="65"/>
        <v>0.26447813927432606</v>
      </c>
      <c r="AC300" s="16" t="s">
        <v>932</v>
      </c>
      <c r="AD300" s="16" t="s">
        <v>311</v>
      </c>
      <c r="AE300" s="16" t="s">
        <v>60</v>
      </c>
      <c r="AF300" s="16" t="s">
        <v>44</v>
      </c>
      <c r="AG300" s="16" t="s">
        <v>44</v>
      </c>
      <c r="AH300" s="16">
        <v>6.0949999999999998</v>
      </c>
      <c r="AI300" s="16">
        <v>0.13400000000000001</v>
      </c>
      <c r="AJ300" s="16">
        <v>0.81599999999999995</v>
      </c>
      <c r="AK300" s="15" t="s">
        <v>45</v>
      </c>
    </row>
    <row r="301" spans="1:37" x14ac:dyDescent="0.5">
      <c r="A301" s="16" t="s">
        <v>1433</v>
      </c>
      <c r="B301" s="16" t="s">
        <v>1434</v>
      </c>
      <c r="C301" s="16" t="s">
        <v>1435</v>
      </c>
      <c r="D301" s="16">
        <v>19077876</v>
      </c>
      <c r="E301" s="16">
        <v>9674697</v>
      </c>
      <c r="F301" s="16">
        <v>31929593.0625</v>
      </c>
      <c r="G301" s="16">
        <v>95161832</v>
      </c>
      <c r="H301" s="16">
        <v>115792764</v>
      </c>
      <c r="I301" s="16">
        <v>60926575.125</v>
      </c>
      <c r="J301" s="16">
        <v>173531680</v>
      </c>
      <c r="K301" s="16">
        <v>42831848</v>
      </c>
      <c r="L301" s="16">
        <v>62044518</v>
      </c>
      <c r="M301" s="16">
        <v>381</v>
      </c>
      <c r="N301" s="16">
        <v>44.3</v>
      </c>
      <c r="O301" s="16">
        <f t="shared" si="55"/>
        <v>107868773.27250001</v>
      </c>
      <c r="P301" s="16">
        <f t="shared" si="56"/>
        <v>448134500.83999997</v>
      </c>
      <c r="Q301" s="16">
        <f t="shared" si="54"/>
        <v>83863170.9375</v>
      </c>
      <c r="R301" s="17">
        <f t="shared" si="66"/>
        <v>107868773.27250001</v>
      </c>
      <c r="S301" s="16">
        <f t="shared" si="57"/>
        <v>40783295.729999997</v>
      </c>
      <c r="T301" s="16">
        <f t="shared" si="58"/>
        <v>373425069.22500002</v>
      </c>
      <c r="U301" s="16">
        <f t="shared" si="59"/>
        <v>154453804</v>
      </c>
      <c r="V301" s="17">
        <f t="shared" si="67"/>
        <v>154453804</v>
      </c>
      <c r="W301" s="16">
        <f t="shared" si="60"/>
        <v>26.684702041301183</v>
      </c>
      <c r="X301" s="16">
        <f t="shared" si="61"/>
        <v>27.202600162238962</v>
      </c>
      <c r="Y301" s="3">
        <f t="shared" si="62"/>
        <v>1.4318676231703875</v>
      </c>
      <c r="Z301" s="3">
        <f t="shared" si="63"/>
        <v>0.51789812093777998</v>
      </c>
      <c r="AA301" s="3">
        <f t="shared" si="64"/>
        <v>0.66506470926489436</v>
      </c>
      <c r="AB301" s="3">
        <f t="shared" si="65"/>
        <v>0.17713609678794098</v>
      </c>
      <c r="AC301" s="16" t="s">
        <v>413</v>
      </c>
      <c r="AD301" s="16" t="s">
        <v>414</v>
      </c>
      <c r="AE301" s="16" t="s">
        <v>51</v>
      </c>
      <c r="AF301" s="16" t="s">
        <v>44</v>
      </c>
      <c r="AG301" s="16" t="s">
        <v>44</v>
      </c>
      <c r="AH301" s="16">
        <v>3.2519999999999998</v>
      </c>
      <c r="AI301" s="16">
        <v>0.2</v>
      </c>
      <c r="AJ301" s="16">
        <v>0.65200000000000002</v>
      </c>
      <c r="AK301" s="15" t="s">
        <v>62</v>
      </c>
    </row>
    <row r="302" spans="1:37" x14ac:dyDescent="0.5">
      <c r="A302" s="16" t="s">
        <v>1436</v>
      </c>
      <c r="B302" s="16" t="s">
        <v>1437</v>
      </c>
      <c r="C302" s="16" t="s">
        <v>1438</v>
      </c>
      <c r="D302" s="16">
        <v>1545494.25</v>
      </c>
      <c r="E302" s="16">
        <v>6927602</v>
      </c>
      <c r="F302" s="16"/>
      <c r="G302" s="16">
        <v>7552059</v>
      </c>
      <c r="H302" s="16">
        <v>11126970</v>
      </c>
      <c r="I302" s="16">
        <v>4949462</v>
      </c>
      <c r="J302" s="16">
        <v>7079036</v>
      </c>
      <c r="K302" s="16">
        <v>5922358</v>
      </c>
      <c r="L302" s="16">
        <v>7833013.5</v>
      </c>
      <c r="M302" s="16">
        <v>215</v>
      </c>
      <c r="N302" s="16">
        <v>23.4</v>
      </c>
      <c r="O302" s="16">
        <f t="shared" si="55"/>
        <v>18411998.640000001</v>
      </c>
      <c r="P302" s="16">
        <f t="shared" si="56"/>
        <v>35378666.377499998</v>
      </c>
      <c r="Q302" s="16">
        <f t="shared" si="54"/>
        <v>11126970</v>
      </c>
      <c r="R302" s="17">
        <f t="shared" si="66"/>
        <v>18411998.640000001</v>
      </c>
      <c r="S302" s="16">
        <f t="shared" si="57"/>
        <v>-1236450.1199999999</v>
      </c>
      <c r="T302" s="16">
        <f t="shared" si="58"/>
        <v>97129367.400000006</v>
      </c>
      <c r="U302" s="16">
        <f t="shared" si="59"/>
        <v>5533541.75</v>
      </c>
      <c r="V302" s="17">
        <f t="shared" si="67"/>
        <v>5533541.75</v>
      </c>
      <c r="W302" s="16">
        <f t="shared" si="60"/>
        <v>24.13414290532149</v>
      </c>
      <c r="X302" s="16">
        <f t="shared" si="61"/>
        <v>22.399771744103948</v>
      </c>
      <c r="Y302" s="3">
        <f t="shared" si="62"/>
        <v>0.30053998255129133</v>
      </c>
      <c r="Z302" s="3">
        <f t="shared" si="63"/>
        <v>-1.7343711612175403</v>
      </c>
      <c r="AA302" s="3">
        <f t="shared" si="64"/>
        <v>0.67592799340815424</v>
      </c>
      <c r="AB302" s="3">
        <f t="shared" si="65"/>
        <v>0.17009956697426096</v>
      </c>
      <c r="AC302" s="16" t="s">
        <v>401</v>
      </c>
      <c r="AD302" s="16" t="s">
        <v>113</v>
      </c>
      <c r="AE302" s="16" t="s">
        <v>51</v>
      </c>
      <c r="AF302" s="16" t="s">
        <v>44</v>
      </c>
      <c r="AG302" s="16" t="s">
        <v>61</v>
      </c>
      <c r="AH302" s="16">
        <v>2.1629999999999998</v>
      </c>
      <c r="AI302" s="16">
        <v>0.433</v>
      </c>
      <c r="AJ302" s="16">
        <v>0.93700000000000006</v>
      </c>
      <c r="AK302" s="15" t="s">
        <v>62</v>
      </c>
    </row>
    <row r="303" spans="1:37" x14ac:dyDescent="0.5">
      <c r="A303" s="16" t="s">
        <v>1439</v>
      </c>
      <c r="B303" s="16" t="s">
        <v>1440</v>
      </c>
      <c r="C303" s="16" t="s">
        <v>1441</v>
      </c>
      <c r="D303" s="16">
        <v>30839011.5</v>
      </c>
      <c r="E303" s="16">
        <v>10349156</v>
      </c>
      <c r="F303" s="16">
        <v>13162651</v>
      </c>
      <c r="G303" s="16">
        <v>77518193</v>
      </c>
      <c r="H303" s="16">
        <v>47735738.75</v>
      </c>
      <c r="I303" s="16">
        <v>36859566</v>
      </c>
      <c r="J303" s="16">
        <v>51234301.59375</v>
      </c>
      <c r="K303" s="16">
        <v>31814586</v>
      </c>
      <c r="L303" s="16">
        <v>24531307</v>
      </c>
      <c r="M303" s="16">
        <v>449</v>
      </c>
      <c r="N303" s="16">
        <v>49.2</v>
      </c>
      <c r="O303" s="16">
        <f t="shared" si="55"/>
        <v>88152523.800000012</v>
      </c>
      <c r="P303" s="16">
        <f t="shared" si="56"/>
        <v>274940379.03499997</v>
      </c>
      <c r="Q303" s="16">
        <f t="shared" si="54"/>
        <v>34573087.75</v>
      </c>
      <c r="R303" s="17">
        <f t="shared" si="66"/>
        <v>88152523.800000012</v>
      </c>
      <c r="S303" s="16">
        <f t="shared" si="57"/>
        <v>26402478.899999999</v>
      </c>
      <c r="T303" s="16">
        <f t="shared" si="58"/>
        <v>140971334.40000001</v>
      </c>
      <c r="U303" s="16">
        <f t="shared" si="59"/>
        <v>20395290.09375</v>
      </c>
      <c r="V303" s="17">
        <f t="shared" si="67"/>
        <v>26402478.899999999</v>
      </c>
      <c r="W303" s="16">
        <f t="shared" si="60"/>
        <v>26.393498538596717</v>
      </c>
      <c r="X303" s="16">
        <f t="shared" si="61"/>
        <v>24.654170053221186</v>
      </c>
      <c r="Y303" s="3">
        <f t="shared" si="62"/>
        <v>0.29950905274024603</v>
      </c>
      <c r="Z303" s="3">
        <f t="shared" si="63"/>
        <v>-1.7393284853755344</v>
      </c>
      <c r="AA303" s="3">
        <f t="shared" si="64"/>
        <v>0.1822669073892984</v>
      </c>
      <c r="AB303" s="3">
        <f t="shared" si="65"/>
        <v>0.7392921752442787</v>
      </c>
      <c r="AC303" s="16" t="s">
        <v>41</v>
      </c>
      <c r="AD303" s="16" t="s">
        <v>72</v>
      </c>
      <c r="AE303" s="16" t="s">
        <v>60</v>
      </c>
      <c r="AF303" s="16" t="s">
        <v>44</v>
      </c>
      <c r="AG303" s="16" t="s">
        <v>1442</v>
      </c>
      <c r="AH303" s="16">
        <v>2.4169999999999998</v>
      </c>
      <c r="AI303" s="16">
        <v>0.27600000000000002</v>
      </c>
      <c r="AJ303" s="16">
        <v>0.66600000000000004</v>
      </c>
      <c r="AK303" s="15" t="s">
        <v>45</v>
      </c>
    </row>
    <row r="304" spans="1:37" x14ac:dyDescent="0.5">
      <c r="A304" s="16" t="s">
        <v>1443</v>
      </c>
      <c r="B304" s="16" t="s">
        <v>1444</v>
      </c>
      <c r="C304" s="16" t="s">
        <v>1445</v>
      </c>
      <c r="D304" s="16">
        <v>274079946.5</v>
      </c>
      <c r="E304" s="16">
        <v>170944889.625</v>
      </c>
      <c r="F304" s="16">
        <v>172939307.28125</v>
      </c>
      <c r="G304" s="16">
        <v>455482707.25</v>
      </c>
      <c r="H304" s="16">
        <v>528426858.25</v>
      </c>
      <c r="I304" s="16">
        <v>601078850.3125</v>
      </c>
      <c r="J304" s="16">
        <v>594941663</v>
      </c>
      <c r="K304" s="16">
        <v>430843168</v>
      </c>
      <c r="L304" s="16">
        <v>182654182.8125</v>
      </c>
      <c r="M304" s="16">
        <v>243</v>
      </c>
      <c r="N304" s="16">
        <v>26.7</v>
      </c>
      <c r="O304" s="16">
        <f t="shared" si="55"/>
        <v>1592679100.0762501</v>
      </c>
      <c r="P304" s="16">
        <f t="shared" si="56"/>
        <v>1068462260.8175</v>
      </c>
      <c r="Q304" s="16">
        <f t="shared" si="54"/>
        <v>355487550.96875</v>
      </c>
      <c r="R304" s="17">
        <f t="shared" si="66"/>
        <v>1068462260.8175</v>
      </c>
      <c r="S304" s="16">
        <f t="shared" si="57"/>
        <v>319674882.40125</v>
      </c>
      <c r="T304" s="16">
        <f t="shared" si="58"/>
        <v>120464456.58750001</v>
      </c>
      <c r="U304" s="16">
        <f t="shared" si="59"/>
        <v>320861716.5</v>
      </c>
      <c r="V304" s="17">
        <f t="shared" si="67"/>
        <v>319674882.40125</v>
      </c>
      <c r="W304" s="16">
        <f t="shared" si="60"/>
        <v>29.992888805415927</v>
      </c>
      <c r="X304" s="16">
        <f t="shared" si="61"/>
        <v>28.252030151766807</v>
      </c>
      <c r="Y304" s="3">
        <f t="shared" si="62"/>
        <v>0.29919155231244282</v>
      </c>
      <c r="Z304" s="3">
        <f t="shared" si="63"/>
        <v>-1.7408586536491142</v>
      </c>
      <c r="AA304" s="3">
        <f t="shared" si="64"/>
        <v>0.17970744946085948</v>
      </c>
      <c r="AB304" s="3">
        <f t="shared" si="65"/>
        <v>0.74543391959282113</v>
      </c>
      <c r="AC304" s="16" t="s">
        <v>1446</v>
      </c>
      <c r="AD304" s="16" t="s">
        <v>1447</v>
      </c>
      <c r="AE304" s="16" t="s">
        <v>381</v>
      </c>
      <c r="AF304" s="16" t="s">
        <v>52</v>
      </c>
      <c r="AG304" s="16" t="s">
        <v>67</v>
      </c>
      <c r="AH304" s="16">
        <v>2.4910000000000001</v>
      </c>
      <c r="AI304" s="16">
        <v>0.32700000000000001</v>
      </c>
      <c r="AJ304" s="16">
        <v>0.81499999999999995</v>
      </c>
      <c r="AK304" s="15" t="s">
        <v>158</v>
      </c>
    </row>
    <row r="305" spans="1:37" x14ac:dyDescent="0.5">
      <c r="A305" s="16" t="s">
        <v>1448</v>
      </c>
      <c r="B305" s="16" t="s">
        <v>1449</v>
      </c>
      <c r="C305" s="16" t="s">
        <v>1450</v>
      </c>
      <c r="D305" s="16">
        <v>222247745.8125</v>
      </c>
      <c r="E305" s="16">
        <v>184296368.15625</v>
      </c>
      <c r="F305" s="16">
        <v>120070556</v>
      </c>
      <c r="G305" s="16">
        <v>857557956.25</v>
      </c>
      <c r="H305" s="16">
        <v>609370873.8125</v>
      </c>
      <c r="I305" s="16">
        <v>532563970.25</v>
      </c>
      <c r="J305" s="16">
        <v>680943690.5</v>
      </c>
      <c r="K305" s="16">
        <v>487646579.8125</v>
      </c>
      <c r="L305" s="16">
        <v>324308796.25</v>
      </c>
      <c r="M305" s="16">
        <v>128</v>
      </c>
      <c r="N305" s="16">
        <v>14.7</v>
      </c>
      <c r="O305" s="16">
        <f t="shared" si="55"/>
        <v>1534475501.01</v>
      </c>
      <c r="P305" s="16">
        <f t="shared" si="56"/>
        <v>3741977139.4768748</v>
      </c>
      <c r="Q305" s="16">
        <f t="shared" si="54"/>
        <v>489300317.8125</v>
      </c>
      <c r="R305" s="17">
        <f t="shared" si="66"/>
        <v>1534475501.01</v>
      </c>
      <c r="S305" s="16">
        <f t="shared" si="57"/>
        <v>373120760.33718747</v>
      </c>
      <c r="T305" s="16">
        <f t="shared" si="58"/>
        <v>2532554179.0999999</v>
      </c>
      <c r="U305" s="16">
        <f t="shared" si="59"/>
        <v>458695944.6875</v>
      </c>
      <c r="V305" s="17">
        <f t="shared" si="67"/>
        <v>458695944.6875</v>
      </c>
      <c r="W305" s="16">
        <f t="shared" si="60"/>
        <v>30.515098466324694</v>
      </c>
      <c r="X305" s="16">
        <f t="shared" si="61"/>
        <v>28.772962911766005</v>
      </c>
      <c r="Y305" s="3">
        <f t="shared" si="62"/>
        <v>0.29892686092777881</v>
      </c>
      <c r="Z305" s="3">
        <f t="shared" si="63"/>
        <v>-1.742135554558687</v>
      </c>
      <c r="AA305" s="3">
        <f t="shared" si="64"/>
        <v>0.17327090327610439</v>
      </c>
      <c r="AB305" s="3">
        <f t="shared" si="65"/>
        <v>0.76127436058425701</v>
      </c>
      <c r="AC305" s="16" t="s">
        <v>92</v>
      </c>
      <c r="AD305" s="16" t="s">
        <v>1451</v>
      </c>
      <c r="AE305" s="16" t="s">
        <v>51</v>
      </c>
      <c r="AF305" s="16" t="s">
        <v>52</v>
      </c>
      <c r="AG305" s="16" t="s">
        <v>1452</v>
      </c>
      <c r="AH305" s="16">
        <v>2.6459999999999999</v>
      </c>
      <c r="AI305" s="16">
        <v>0.30199999999999999</v>
      </c>
      <c r="AJ305" s="16">
        <v>0.8</v>
      </c>
      <c r="AK305" s="15" t="s">
        <v>158</v>
      </c>
    </row>
    <row r="306" spans="1:37" x14ac:dyDescent="0.5">
      <c r="A306" s="16" t="s">
        <v>1453</v>
      </c>
      <c r="B306" s="16" t="s">
        <v>1454</v>
      </c>
      <c r="C306" s="16" t="s">
        <v>1455</v>
      </c>
      <c r="D306" s="16">
        <v>222247745.8125</v>
      </c>
      <c r="E306" s="16">
        <v>184296368.15625</v>
      </c>
      <c r="F306" s="16">
        <v>120070556</v>
      </c>
      <c r="G306" s="16">
        <v>857557956.25</v>
      </c>
      <c r="H306" s="16">
        <v>609370873.8125</v>
      </c>
      <c r="I306" s="16">
        <v>532563970.25</v>
      </c>
      <c r="J306" s="16">
        <v>680943690.5</v>
      </c>
      <c r="K306" s="16">
        <v>487646579.8125</v>
      </c>
      <c r="L306" s="16">
        <v>324308796.25</v>
      </c>
      <c r="M306" s="16">
        <v>229</v>
      </c>
      <c r="N306" s="16">
        <v>25.7</v>
      </c>
      <c r="O306" s="16">
        <f t="shared" si="55"/>
        <v>1534475501.01</v>
      </c>
      <c r="P306" s="16">
        <f t="shared" si="56"/>
        <v>3741977139.4768748</v>
      </c>
      <c r="Q306" s="16">
        <f t="shared" si="54"/>
        <v>489300317.8125</v>
      </c>
      <c r="R306" s="17">
        <f t="shared" si="66"/>
        <v>1534475501.01</v>
      </c>
      <c r="S306" s="16">
        <f t="shared" si="57"/>
        <v>373120760.33718747</v>
      </c>
      <c r="T306" s="16">
        <f t="shared" si="58"/>
        <v>2532554179.0999999</v>
      </c>
      <c r="U306" s="16">
        <f t="shared" si="59"/>
        <v>458695944.6875</v>
      </c>
      <c r="V306" s="17">
        <f t="shared" si="67"/>
        <v>458695944.6875</v>
      </c>
      <c r="W306" s="16">
        <f t="shared" si="60"/>
        <v>30.515098466324694</v>
      </c>
      <c r="X306" s="16">
        <f t="shared" si="61"/>
        <v>28.772962911766005</v>
      </c>
      <c r="Y306" s="3">
        <f t="shared" si="62"/>
        <v>0.29892686092777881</v>
      </c>
      <c r="Z306" s="3">
        <f t="shared" si="63"/>
        <v>-1.742135554558687</v>
      </c>
      <c r="AA306" s="3">
        <f t="shared" si="64"/>
        <v>0.17327090327610439</v>
      </c>
      <c r="AB306" s="3">
        <f t="shared" si="65"/>
        <v>0.76127436058425701</v>
      </c>
      <c r="AC306" s="16" t="s">
        <v>1456</v>
      </c>
      <c r="AD306" s="16" t="s">
        <v>1457</v>
      </c>
      <c r="AE306" s="16" t="s">
        <v>51</v>
      </c>
      <c r="AF306" s="16" t="s">
        <v>52</v>
      </c>
      <c r="AG306" s="16" t="s">
        <v>1458</v>
      </c>
      <c r="AH306" s="16">
        <v>2.6459999999999999</v>
      </c>
      <c r="AI306" s="16">
        <v>0.30199999999999999</v>
      </c>
      <c r="AJ306" s="16">
        <v>0.8</v>
      </c>
      <c r="AK306" s="15" t="s">
        <v>158</v>
      </c>
    </row>
    <row r="307" spans="1:37" x14ac:dyDescent="0.5">
      <c r="A307" s="16" t="s">
        <v>1459</v>
      </c>
      <c r="B307" s="16" t="s">
        <v>1460</v>
      </c>
      <c r="C307" s="16" t="s">
        <v>1461</v>
      </c>
      <c r="D307" s="16">
        <v>222247745.8125</v>
      </c>
      <c r="E307" s="16">
        <v>184296368.15625</v>
      </c>
      <c r="F307" s="16">
        <v>120070556</v>
      </c>
      <c r="G307" s="16">
        <v>857557956.25</v>
      </c>
      <c r="H307" s="16">
        <v>609370873.8125</v>
      </c>
      <c r="I307" s="16">
        <v>532563970.25</v>
      </c>
      <c r="J307" s="16">
        <v>680943690.5</v>
      </c>
      <c r="K307" s="16">
        <v>487646579.8125</v>
      </c>
      <c r="L307" s="16">
        <v>324308796.25</v>
      </c>
      <c r="M307" s="16">
        <v>685</v>
      </c>
      <c r="N307" s="16">
        <v>77</v>
      </c>
      <c r="O307" s="16">
        <f t="shared" si="55"/>
        <v>1534475501.01</v>
      </c>
      <c r="P307" s="16">
        <f t="shared" si="56"/>
        <v>3741977139.4768748</v>
      </c>
      <c r="Q307" s="16">
        <f t="shared" si="54"/>
        <v>489300317.8125</v>
      </c>
      <c r="R307" s="17">
        <f t="shared" si="66"/>
        <v>1534475501.01</v>
      </c>
      <c r="S307" s="16">
        <f t="shared" si="57"/>
        <v>373120760.33718747</v>
      </c>
      <c r="T307" s="16">
        <f t="shared" si="58"/>
        <v>2532554179.0999999</v>
      </c>
      <c r="U307" s="16">
        <f t="shared" si="59"/>
        <v>458695944.6875</v>
      </c>
      <c r="V307" s="17">
        <f t="shared" si="67"/>
        <v>458695944.6875</v>
      </c>
      <c r="W307" s="16">
        <f t="shared" si="60"/>
        <v>30.515098466324694</v>
      </c>
      <c r="X307" s="16">
        <f t="shared" si="61"/>
        <v>28.772962911766005</v>
      </c>
      <c r="Y307" s="3">
        <f t="shared" si="62"/>
        <v>0.29892686092777881</v>
      </c>
      <c r="Z307" s="3">
        <f t="shared" si="63"/>
        <v>-1.742135554558687</v>
      </c>
      <c r="AA307" s="3">
        <f t="shared" si="64"/>
        <v>0.17327090327610439</v>
      </c>
      <c r="AB307" s="3">
        <f t="shared" si="65"/>
        <v>0.76127436058425701</v>
      </c>
      <c r="AC307" s="16" t="s">
        <v>92</v>
      </c>
      <c r="AD307" s="16" t="s">
        <v>1457</v>
      </c>
      <c r="AE307" s="16" t="s">
        <v>51</v>
      </c>
      <c r="AF307" s="16" t="s">
        <v>52</v>
      </c>
      <c r="AG307" s="16" t="s">
        <v>1462</v>
      </c>
      <c r="AH307" s="16">
        <v>2.6459999999999999</v>
      </c>
      <c r="AI307" s="16">
        <v>0.30199999999999999</v>
      </c>
      <c r="AJ307" s="16">
        <v>0.8</v>
      </c>
      <c r="AK307" s="15" t="s">
        <v>158</v>
      </c>
    </row>
    <row r="308" spans="1:37" x14ac:dyDescent="0.5">
      <c r="A308" s="16" t="s">
        <v>1463</v>
      </c>
      <c r="B308" s="16" t="s">
        <v>1464</v>
      </c>
      <c r="C308" s="16" t="s">
        <v>1465</v>
      </c>
      <c r="D308" s="16">
        <v>585540671.953125</v>
      </c>
      <c r="E308" s="16">
        <v>478719099.125</v>
      </c>
      <c r="F308" s="16">
        <v>799246614.125</v>
      </c>
      <c r="G308" s="16">
        <v>1141503783.15625</v>
      </c>
      <c r="H308" s="16">
        <v>1219596215.46875</v>
      </c>
      <c r="I308" s="16">
        <v>1621461868</v>
      </c>
      <c r="J308" s="16">
        <v>1567021716.25</v>
      </c>
      <c r="K308" s="16">
        <v>1219192215</v>
      </c>
      <c r="L308" s="16">
        <v>774082984.53125</v>
      </c>
      <c r="M308" s="16">
        <v>646</v>
      </c>
      <c r="N308" s="16">
        <v>70.900000000000006</v>
      </c>
      <c r="O308" s="16">
        <f t="shared" si="55"/>
        <v>3058640744.415</v>
      </c>
      <c r="P308" s="16">
        <f t="shared" si="56"/>
        <v>3274622724.9864058</v>
      </c>
      <c r="Q308" s="16">
        <f t="shared" si="54"/>
        <v>420349601.34375</v>
      </c>
      <c r="R308" s="17">
        <f t="shared" si="66"/>
        <v>3058640744.415</v>
      </c>
      <c r="S308" s="16">
        <f t="shared" si="57"/>
        <v>910781932.52625</v>
      </c>
      <c r="T308" s="16">
        <f t="shared" si="58"/>
        <v>-312029006.96250004</v>
      </c>
      <c r="U308" s="16">
        <f t="shared" si="59"/>
        <v>981481044.296875</v>
      </c>
      <c r="V308" s="17">
        <f t="shared" si="67"/>
        <v>910781932.52625</v>
      </c>
      <c r="W308" s="16">
        <f t="shared" si="60"/>
        <v>31.510243517702193</v>
      </c>
      <c r="X308" s="16">
        <f t="shared" si="61"/>
        <v>29.762530431652358</v>
      </c>
      <c r="Y308" s="3">
        <f t="shared" si="62"/>
        <v>0.29777342572491217</v>
      </c>
      <c r="Z308" s="3">
        <f t="shared" si="63"/>
        <v>-1.7477130860498329</v>
      </c>
      <c r="AA308" s="3">
        <f t="shared" si="64"/>
        <v>0.29189378830942314</v>
      </c>
      <c r="AB308" s="3">
        <f t="shared" si="65"/>
        <v>0.53477514698404816</v>
      </c>
      <c r="AC308" s="16" t="s">
        <v>1466</v>
      </c>
      <c r="AD308" s="16" t="s">
        <v>150</v>
      </c>
      <c r="AE308" s="16" t="s">
        <v>145</v>
      </c>
      <c r="AF308" s="16" t="s">
        <v>44</v>
      </c>
      <c r="AG308" s="16" t="s">
        <v>1467</v>
      </c>
      <c r="AH308" s="16">
        <v>2.0819999999999999</v>
      </c>
      <c r="AI308" s="16">
        <v>0.48</v>
      </c>
      <c r="AJ308" s="16">
        <v>1</v>
      </c>
      <c r="AK308" s="15" t="s">
        <v>62</v>
      </c>
    </row>
    <row r="309" spans="1:37" x14ac:dyDescent="0.5">
      <c r="A309" s="16" t="s">
        <v>1468</v>
      </c>
      <c r="B309" s="16" t="s">
        <v>1469</v>
      </c>
      <c r="C309" s="16" t="s">
        <v>1470</v>
      </c>
      <c r="D309" s="16">
        <v>18529379.875</v>
      </c>
      <c r="E309" s="16">
        <v>11956961</v>
      </c>
      <c r="F309" s="16">
        <v>17900429.625</v>
      </c>
      <c r="G309" s="16">
        <v>32471964</v>
      </c>
      <c r="H309" s="16">
        <v>28537786</v>
      </c>
      <c r="I309" s="16">
        <v>41231476</v>
      </c>
      <c r="J309" s="16">
        <v>42981145.5</v>
      </c>
      <c r="K309" s="16">
        <v>29522292</v>
      </c>
      <c r="L309" s="16">
        <v>26350154</v>
      </c>
      <c r="M309" s="16">
        <v>115</v>
      </c>
      <c r="N309" s="16">
        <v>12.8</v>
      </c>
      <c r="O309" s="16">
        <f t="shared" si="55"/>
        <v>86791492.515000001</v>
      </c>
      <c r="P309" s="16">
        <f t="shared" si="56"/>
        <v>82121820.496249989</v>
      </c>
      <c r="Q309" s="16">
        <f t="shared" si="54"/>
        <v>10637356.375</v>
      </c>
      <c r="R309" s="17">
        <f t="shared" si="66"/>
        <v>82121820.496249989</v>
      </c>
      <c r="S309" s="16">
        <f t="shared" si="57"/>
        <v>21605357.129999999</v>
      </c>
      <c r="T309" s="16">
        <f t="shared" si="58"/>
        <v>104776582.25</v>
      </c>
      <c r="U309" s="16">
        <f t="shared" si="59"/>
        <v>24451765.625</v>
      </c>
      <c r="V309" s="17">
        <f t="shared" si="67"/>
        <v>24451765.625</v>
      </c>
      <c r="W309" s="16">
        <f t="shared" si="60"/>
        <v>26.291262274022884</v>
      </c>
      <c r="X309" s="16">
        <f t="shared" si="61"/>
        <v>24.54343530797647</v>
      </c>
      <c r="Y309" s="3">
        <f t="shared" si="62"/>
        <v>0.29774992172898268</v>
      </c>
      <c r="Z309" s="3">
        <f t="shared" si="63"/>
        <v>-1.7478269660464143</v>
      </c>
      <c r="AA309" s="3">
        <f t="shared" si="64"/>
        <v>0.76442444728925762</v>
      </c>
      <c r="AB309" s="3">
        <f t="shared" si="65"/>
        <v>0.11666543209185158</v>
      </c>
      <c r="AC309" s="16" t="s">
        <v>890</v>
      </c>
      <c r="AD309" s="16" t="s">
        <v>59</v>
      </c>
      <c r="AE309" s="16" t="s">
        <v>51</v>
      </c>
      <c r="AF309" s="16" t="s">
        <v>44</v>
      </c>
      <c r="AG309" s="16" t="s">
        <v>61</v>
      </c>
      <c r="AH309" s="16">
        <v>1.649</v>
      </c>
      <c r="AI309" s="16">
        <v>0.55100000000000005</v>
      </c>
      <c r="AJ309" s="16">
        <v>0.90900000000000003</v>
      </c>
      <c r="AK309" s="15" t="s">
        <v>82</v>
      </c>
    </row>
    <row r="310" spans="1:37" x14ac:dyDescent="0.5">
      <c r="A310" s="16" t="s">
        <v>1471</v>
      </c>
      <c r="B310" s="16" t="s">
        <v>1472</v>
      </c>
      <c r="C310" s="16" t="s">
        <v>1473</v>
      </c>
      <c r="D310" s="16">
        <v>57281119</v>
      </c>
      <c r="E310" s="16">
        <v>36202182</v>
      </c>
      <c r="F310" s="16">
        <v>29299857.5</v>
      </c>
      <c r="G310" s="16">
        <v>129001150</v>
      </c>
      <c r="H310" s="16">
        <v>76428986</v>
      </c>
      <c r="I310" s="16">
        <v>86695598</v>
      </c>
      <c r="J310" s="16">
        <v>120814458</v>
      </c>
      <c r="K310" s="16">
        <v>75714096</v>
      </c>
      <c r="L310" s="16">
        <v>56085367</v>
      </c>
      <c r="M310" s="16">
        <v>151</v>
      </c>
      <c r="N310" s="16">
        <v>16.3</v>
      </c>
      <c r="O310" s="16">
        <f t="shared" si="55"/>
        <v>213512154.66</v>
      </c>
      <c r="P310" s="16">
        <f t="shared" si="56"/>
        <v>422430982.58999997</v>
      </c>
      <c r="Q310" s="16">
        <f t="shared" si="54"/>
        <v>47129128.5</v>
      </c>
      <c r="R310" s="17">
        <f t="shared" si="66"/>
        <v>213512154.66</v>
      </c>
      <c r="S310" s="16">
        <f t="shared" si="57"/>
        <v>48599654.219999999</v>
      </c>
      <c r="T310" s="16">
        <f t="shared" si="58"/>
        <v>332140317.80000001</v>
      </c>
      <c r="U310" s="16">
        <f t="shared" si="59"/>
        <v>63533339</v>
      </c>
      <c r="V310" s="17">
        <f t="shared" si="67"/>
        <v>63533339</v>
      </c>
      <c r="W310" s="16">
        <f t="shared" si="60"/>
        <v>27.669742959945012</v>
      </c>
      <c r="X310" s="16">
        <f t="shared" si="61"/>
        <v>25.921010506302487</v>
      </c>
      <c r="Y310" s="3">
        <f t="shared" si="62"/>
        <v>0.29756310174084216</v>
      </c>
      <c r="Z310" s="3">
        <f t="shared" si="63"/>
        <v>-1.7487324536425233</v>
      </c>
      <c r="AA310" s="3">
        <f t="shared" si="64"/>
        <v>0.26946798359901614</v>
      </c>
      <c r="AB310" s="3">
        <f t="shared" si="65"/>
        <v>0.56949282740588081</v>
      </c>
      <c r="AC310" s="16" t="s">
        <v>1474</v>
      </c>
      <c r="AD310" s="16" t="s">
        <v>59</v>
      </c>
      <c r="AE310" s="16" t="s">
        <v>60</v>
      </c>
      <c r="AF310" s="16" t="s">
        <v>44</v>
      </c>
      <c r="AG310" s="16" t="s">
        <v>577</v>
      </c>
      <c r="AH310" s="16">
        <v>2.0910000000000002</v>
      </c>
      <c r="AI310" s="16">
        <v>0.41799999999999998</v>
      </c>
      <c r="AJ310" s="16">
        <v>0.873</v>
      </c>
      <c r="AK310" s="15" t="s">
        <v>82</v>
      </c>
    </row>
    <row r="311" spans="1:37" x14ac:dyDescent="0.5">
      <c r="A311" s="16" t="s">
        <v>1475</v>
      </c>
      <c r="B311" s="16" t="s">
        <v>1476</v>
      </c>
      <c r="C311" s="16" t="s">
        <v>1477</v>
      </c>
      <c r="D311" s="16">
        <v>1234487.875</v>
      </c>
      <c r="E311" s="16">
        <v>1463877.5</v>
      </c>
      <c r="F311" s="16">
        <v>2249571.75</v>
      </c>
      <c r="G311" s="16">
        <v>3579662.25</v>
      </c>
      <c r="H311" s="16">
        <v>4160914.25</v>
      </c>
      <c r="I311" s="16">
        <v>7222529.5</v>
      </c>
      <c r="J311" s="16">
        <v>3426313</v>
      </c>
      <c r="K311" s="16">
        <v>4792718</v>
      </c>
      <c r="L311" s="16">
        <v>4083921.5</v>
      </c>
      <c r="M311" s="16">
        <v>482</v>
      </c>
      <c r="N311" s="16">
        <v>54.1</v>
      </c>
      <c r="O311" s="16">
        <f t="shared" si="55"/>
        <v>18499402.830000002</v>
      </c>
      <c r="P311" s="16">
        <f t="shared" si="56"/>
        <v>13813077.06875</v>
      </c>
      <c r="Q311" s="16">
        <f t="shared" si="54"/>
        <v>1911342.5</v>
      </c>
      <c r="R311" s="17">
        <f t="shared" si="66"/>
        <v>13813077.06875</v>
      </c>
      <c r="S311" s="16">
        <f t="shared" si="57"/>
        <v>4094473.8149999999</v>
      </c>
      <c r="T311" s="16">
        <f t="shared" si="58"/>
        <v>22745936.900000002</v>
      </c>
      <c r="U311" s="16">
        <f t="shared" si="59"/>
        <v>2191825.125</v>
      </c>
      <c r="V311" s="17">
        <f t="shared" si="67"/>
        <v>4094473.8149999999</v>
      </c>
      <c r="W311" s="16">
        <f t="shared" si="60"/>
        <v>23.719531401427513</v>
      </c>
      <c r="X311" s="16">
        <f t="shared" si="61"/>
        <v>21.965246630893528</v>
      </c>
      <c r="Y311" s="3">
        <f t="shared" si="62"/>
        <v>0.29642010933705193</v>
      </c>
      <c r="Z311" s="3">
        <f t="shared" si="63"/>
        <v>-1.7542847705339881</v>
      </c>
      <c r="AA311" s="3">
        <f t="shared" si="64"/>
        <v>0.8231871826586532</v>
      </c>
      <c r="AB311" s="3">
        <f t="shared" si="65"/>
        <v>8.4501400325258616E-2</v>
      </c>
      <c r="AC311" s="16" t="s">
        <v>334</v>
      </c>
      <c r="AD311" s="16" t="s">
        <v>118</v>
      </c>
      <c r="AE311" s="16" t="s">
        <v>60</v>
      </c>
      <c r="AF311" s="16" t="s">
        <v>44</v>
      </c>
      <c r="AG311" s="16" t="s">
        <v>853</v>
      </c>
      <c r="AH311" s="16">
        <v>2.79</v>
      </c>
      <c r="AI311" s="16">
        <v>0.35199999999999998</v>
      </c>
      <c r="AJ311" s="16">
        <v>0.98099999999999998</v>
      </c>
      <c r="AK311" s="15" t="s">
        <v>62</v>
      </c>
    </row>
    <row r="312" spans="1:37" x14ac:dyDescent="0.5">
      <c r="A312" s="16" t="s">
        <v>1478</v>
      </c>
      <c r="B312" s="16" t="s">
        <v>1479</v>
      </c>
      <c r="C312" s="16" t="s">
        <v>1480</v>
      </c>
      <c r="D312" s="16">
        <v>5467773</v>
      </c>
      <c r="E312" s="16">
        <v>1979397.875</v>
      </c>
      <c r="F312" s="16">
        <v>3805480</v>
      </c>
      <c r="G312" s="16">
        <v>14702094</v>
      </c>
      <c r="H312" s="16">
        <v>9887535</v>
      </c>
      <c r="I312" s="16">
        <v>16526616</v>
      </c>
      <c r="J312" s="16">
        <v>17083436</v>
      </c>
      <c r="K312" s="16">
        <v>13280011</v>
      </c>
      <c r="L312" s="16">
        <v>6538626</v>
      </c>
      <c r="M312" s="16">
        <v>365</v>
      </c>
      <c r="N312" s="16">
        <v>40.799999999999997</v>
      </c>
      <c r="O312" s="16">
        <f t="shared" si="55"/>
        <v>47322625.920000002</v>
      </c>
      <c r="P312" s="16">
        <f t="shared" si="56"/>
        <v>54390150.689999998</v>
      </c>
      <c r="Q312" s="16">
        <f t="shared" si="54"/>
        <v>6082055</v>
      </c>
      <c r="R312" s="17">
        <f t="shared" si="66"/>
        <v>47322625.920000002</v>
      </c>
      <c r="S312" s="16">
        <f t="shared" si="57"/>
        <v>13899754.143749999</v>
      </c>
      <c r="T312" s="16">
        <f t="shared" si="58"/>
        <v>33891010.399999999</v>
      </c>
      <c r="U312" s="16">
        <f t="shared" si="59"/>
        <v>11615663</v>
      </c>
      <c r="V312" s="17">
        <f t="shared" si="67"/>
        <v>13899754.143749999</v>
      </c>
      <c r="W312" s="16">
        <f t="shared" si="60"/>
        <v>25.496026794876794</v>
      </c>
      <c r="X312" s="16">
        <f t="shared" si="61"/>
        <v>23.728556029266112</v>
      </c>
      <c r="Y312" s="3">
        <f t="shared" si="62"/>
        <v>0.29372322168359499</v>
      </c>
      <c r="Z312" s="3">
        <f t="shared" si="63"/>
        <v>-1.7674707656106845</v>
      </c>
      <c r="AA312" s="3">
        <f t="shared" si="64"/>
        <v>0.29446562665003662</v>
      </c>
      <c r="AB312" s="3">
        <f t="shared" si="65"/>
        <v>0.53096539366965079</v>
      </c>
      <c r="AC312" s="16" t="s">
        <v>1220</v>
      </c>
      <c r="AD312" s="16" t="s">
        <v>458</v>
      </c>
      <c r="AE312" s="16" t="s">
        <v>145</v>
      </c>
      <c r="AF312" s="16" t="s">
        <v>44</v>
      </c>
      <c r="AG312" s="16" t="s">
        <v>1481</v>
      </c>
      <c r="AH312" s="16">
        <v>3.49</v>
      </c>
      <c r="AI312" s="16">
        <v>0.25900000000000001</v>
      </c>
      <c r="AJ312" s="16">
        <v>0.90300000000000002</v>
      </c>
      <c r="AK312" s="15" t="s">
        <v>82</v>
      </c>
    </row>
    <row r="313" spans="1:37" x14ac:dyDescent="0.5">
      <c r="A313" s="16" t="s">
        <v>1482</v>
      </c>
      <c r="B313" s="16" t="s">
        <v>1483</v>
      </c>
      <c r="C313" s="16" t="s">
        <v>1484</v>
      </c>
      <c r="D313" s="16">
        <v>522426938.53125</v>
      </c>
      <c r="E313" s="16">
        <v>254379049.09375</v>
      </c>
      <c r="F313" s="16">
        <v>357035089.34375</v>
      </c>
      <c r="G313" s="16">
        <v>1187629660.75</v>
      </c>
      <c r="H313" s="16">
        <v>1178461723.1875</v>
      </c>
      <c r="I313" s="16">
        <v>1419568336.5</v>
      </c>
      <c r="J313" s="16">
        <v>1483724100.8125</v>
      </c>
      <c r="K313" s="16">
        <v>1189311529.125</v>
      </c>
      <c r="L313" s="16">
        <v>753365103</v>
      </c>
      <c r="M313" s="16">
        <v>573</v>
      </c>
      <c r="N313" s="16">
        <v>61</v>
      </c>
      <c r="O313" s="16">
        <f t="shared" si="55"/>
        <v>3952623679.4212503</v>
      </c>
      <c r="P313" s="16">
        <f t="shared" si="56"/>
        <v>3918044033.8684373</v>
      </c>
      <c r="Q313" s="16">
        <f t="shared" si="54"/>
        <v>821426633.84375</v>
      </c>
      <c r="R313" s="17">
        <f t="shared" si="66"/>
        <v>3918044033.8684373</v>
      </c>
      <c r="S313" s="16">
        <f t="shared" si="57"/>
        <v>1149966950.4384375</v>
      </c>
      <c r="T313" s="16">
        <f t="shared" si="58"/>
        <v>4914492169.3375006</v>
      </c>
      <c r="U313" s="16">
        <f t="shared" si="59"/>
        <v>961297162.28125</v>
      </c>
      <c r="V313" s="17">
        <f t="shared" si="67"/>
        <v>1149966950.4384375</v>
      </c>
      <c r="W313" s="16">
        <f t="shared" si="60"/>
        <v>31.867486465753743</v>
      </c>
      <c r="X313" s="16">
        <f t="shared" si="61"/>
        <v>30.0989452533092</v>
      </c>
      <c r="Y313" s="3">
        <f t="shared" si="62"/>
        <v>0.29350536658033177</v>
      </c>
      <c r="Z313" s="3">
        <f t="shared" si="63"/>
        <v>-1.7685412124445439</v>
      </c>
      <c r="AA313" s="3">
        <f t="shared" si="64"/>
        <v>0.67692349094706072</v>
      </c>
      <c r="AB313" s="3">
        <f t="shared" si="65"/>
        <v>0.16946041453080504</v>
      </c>
      <c r="AC313" s="16" t="s">
        <v>1485</v>
      </c>
      <c r="AD313" s="16" t="s">
        <v>1486</v>
      </c>
      <c r="AE313" s="16" t="s">
        <v>60</v>
      </c>
      <c r="AF313" s="16" t="s">
        <v>52</v>
      </c>
      <c r="AG313" s="16" t="s">
        <v>1487</v>
      </c>
      <c r="AH313" s="16">
        <v>3.331</v>
      </c>
      <c r="AI313" s="16">
        <v>0.30099999999999999</v>
      </c>
      <c r="AJ313" s="16">
        <v>1.0009999999999999</v>
      </c>
      <c r="AK313" s="15" t="s">
        <v>242</v>
      </c>
    </row>
    <row r="314" spans="1:37" x14ac:dyDescent="0.5">
      <c r="A314" s="16" t="s">
        <v>1488</v>
      </c>
      <c r="B314" s="16" t="s">
        <v>1489</v>
      </c>
      <c r="C314" s="16" t="s">
        <v>1490</v>
      </c>
      <c r="D314" s="16">
        <v>3369483.5</v>
      </c>
      <c r="E314" s="16">
        <v>10040764.75</v>
      </c>
      <c r="F314" s="16">
        <v>10011316.25</v>
      </c>
      <c r="G314" s="16">
        <v>14673908.5</v>
      </c>
      <c r="H314" s="16">
        <v>29067608</v>
      </c>
      <c r="I314" s="16">
        <v>14689165</v>
      </c>
      <c r="J314" s="16">
        <v>14036978</v>
      </c>
      <c r="K314" s="16">
        <v>12153498.75</v>
      </c>
      <c r="L314" s="16">
        <v>13479412</v>
      </c>
      <c r="M314" s="16">
        <v>858</v>
      </c>
      <c r="N314" s="16">
        <v>96.8</v>
      </c>
      <c r="O314" s="16">
        <f t="shared" si="55"/>
        <v>17401597.350000001</v>
      </c>
      <c r="P314" s="16">
        <f t="shared" si="56"/>
        <v>66583063.25</v>
      </c>
      <c r="Q314" s="16">
        <f t="shared" si="54"/>
        <v>19056291.75</v>
      </c>
      <c r="R314" s="17">
        <f t="shared" si="66"/>
        <v>19056291.75</v>
      </c>
      <c r="S314" s="16">
        <f t="shared" si="57"/>
        <v>2598662.8199999998</v>
      </c>
      <c r="T314" s="16">
        <f t="shared" si="58"/>
        <v>43004387.300000004</v>
      </c>
      <c r="U314" s="16">
        <f t="shared" si="59"/>
        <v>10667494.5</v>
      </c>
      <c r="V314" s="17">
        <f t="shared" si="67"/>
        <v>10667494.5</v>
      </c>
      <c r="W314" s="16">
        <f t="shared" si="60"/>
        <v>24.183764070218064</v>
      </c>
      <c r="X314" s="16">
        <f t="shared" si="61"/>
        <v>23.346718030918851</v>
      </c>
      <c r="Y314" s="3">
        <f t="shared" si="62"/>
        <v>0.55978858006306498</v>
      </c>
      <c r="Z314" s="3">
        <f t="shared" si="63"/>
        <v>-0.83704603929921395</v>
      </c>
      <c r="AA314" s="3">
        <f t="shared" si="64"/>
        <v>7.132050151921665E-2</v>
      </c>
      <c r="AB314" s="3">
        <f t="shared" si="65"/>
        <v>1.1467856115670341</v>
      </c>
      <c r="AC314" s="16" t="s">
        <v>413</v>
      </c>
      <c r="AD314" s="16" t="s">
        <v>1491</v>
      </c>
      <c r="AE314" s="16" t="s">
        <v>80</v>
      </c>
      <c r="AF314" s="16" t="s">
        <v>44</v>
      </c>
      <c r="AG314" s="16" t="s">
        <v>1492</v>
      </c>
      <c r="AH314" s="16">
        <v>1.3460000000000001</v>
      </c>
      <c r="AI314" s="16">
        <v>0.68200000000000005</v>
      </c>
      <c r="AJ314" s="16">
        <v>0.91800000000000004</v>
      </c>
      <c r="AK314" s="15" t="s">
        <v>62</v>
      </c>
    </row>
    <row r="315" spans="1:37" x14ac:dyDescent="0.5">
      <c r="A315" s="16" t="s">
        <v>1493</v>
      </c>
      <c r="B315" s="16" t="s">
        <v>1494</v>
      </c>
      <c r="C315" s="16" t="s">
        <v>1495</v>
      </c>
      <c r="D315" s="16">
        <v>4962570.375</v>
      </c>
      <c r="E315" s="16">
        <v>439694.1875</v>
      </c>
      <c r="F315" s="16">
        <v>913303.3125</v>
      </c>
      <c r="G315" s="16">
        <v>6359776.75</v>
      </c>
      <c r="H315" s="16">
        <v>4369841</v>
      </c>
      <c r="I315" s="16">
        <v>9048831</v>
      </c>
      <c r="J315" s="16">
        <v>9680317.25</v>
      </c>
      <c r="K315" s="16">
        <v>5378524</v>
      </c>
      <c r="L315" s="16">
        <v>2418811.75</v>
      </c>
      <c r="M315" s="16">
        <v>1262</v>
      </c>
      <c r="N315" s="16">
        <v>144.4</v>
      </c>
      <c r="O315" s="16">
        <f t="shared" si="55"/>
        <v>30264162.997500002</v>
      </c>
      <c r="P315" s="16">
        <f t="shared" si="56"/>
        <v>8229545.5487499991</v>
      </c>
      <c r="Q315" s="16">
        <f t="shared" si="54"/>
        <v>3456537.6875</v>
      </c>
      <c r="R315" s="17">
        <f t="shared" si="66"/>
        <v>8229545.5487499991</v>
      </c>
      <c r="S315" s="16">
        <f t="shared" si="57"/>
        <v>6074760.6693749996</v>
      </c>
      <c r="T315" s="16">
        <f t="shared" si="58"/>
        <v>18668304.625</v>
      </c>
      <c r="U315" s="16">
        <f t="shared" si="59"/>
        <v>4717746.875</v>
      </c>
      <c r="V315" s="17">
        <f t="shared" si="67"/>
        <v>6074760.6693749996</v>
      </c>
      <c r="W315" s="16">
        <f t="shared" si="60"/>
        <v>22.972381333790388</v>
      </c>
      <c r="X315" s="16">
        <f t="shared" si="61"/>
        <v>22.534396140526983</v>
      </c>
      <c r="Y315" s="3">
        <f t="shared" si="62"/>
        <v>0.73816477877052478</v>
      </c>
      <c r="Z315" s="3">
        <f t="shared" si="63"/>
        <v>-0.43798519326340613</v>
      </c>
      <c r="AA315" s="3">
        <f t="shared" si="64"/>
        <v>0.72661439154753737</v>
      </c>
      <c r="AB315" s="3">
        <f t="shared" si="65"/>
        <v>0.13869600461838433</v>
      </c>
      <c r="AC315" s="16" t="s">
        <v>300</v>
      </c>
      <c r="AD315" s="16" t="s">
        <v>72</v>
      </c>
      <c r="AE315" s="16" t="s">
        <v>60</v>
      </c>
      <c r="AF315" s="16" t="s">
        <v>44</v>
      </c>
      <c r="AG315" s="16" t="s">
        <v>1496</v>
      </c>
      <c r="AH315" s="16">
        <v>5.8890000000000002</v>
      </c>
      <c r="AI315" s="16">
        <v>0.14399999999999999</v>
      </c>
      <c r="AJ315" s="16">
        <v>0.84599999999999997</v>
      </c>
      <c r="AK315" s="15" t="s">
        <v>62</v>
      </c>
    </row>
    <row r="316" spans="1:37" x14ac:dyDescent="0.5">
      <c r="A316" s="16" t="s">
        <v>1497</v>
      </c>
      <c r="B316" s="16" t="s">
        <v>1498</v>
      </c>
      <c r="C316" s="16" t="s">
        <v>1499</v>
      </c>
      <c r="D316" s="16">
        <v>5676045.375</v>
      </c>
      <c r="E316" s="16">
        <v>2956365.8125</v>
      </c>
      <c r="F316" s="16">
        <v>2974217.125</v>
      </c>
      <c r="G316" s="16">
        <v>23691597.96875</v>
      </c>
      <c r="H316" s="16">
        <v>13161019.5</v>
      </c>
      <c r="I316" s="16">
        <v>13291716.5</v>
      </c>
      <c r="J316" s="16">
        <v>16893359.5</v>
      </c>
      <c r="K316" s="16">
        <v>9540905</v>
      </c>
      <c r="L316" s="16">
        <v>8501177.25</v>
      </c>
      <c r="M316" s="16">
        <v>704</v>
      </c>
      <c r="N316" s="16">
        <v>80.099999999999994</v>
      </c>
      <c r="O316" s="16">
        <f t="shared" si="55"/>
        <v>38381097.675000004</v>
      </c>
      <c r="P316" s="16">
        <f t="shared" si="56"/>
        <v>106111604.7771875</v>
      </c>
      <c r="Q316" s="16">
        <f t="shared" ref="Q316:Q379" si="68">(H316-F316)*1</f>
        <v>10186802.375</v>
      </c>
      <c r="R316" s="17">
        <f t="shared" si="66"/>
        <v>38381097.675000004</v>
      </c>
      <c r="S316" s="16">
        <f t="shared" si="57"/>
        <v>8098983.2006249996</v>
      </c>
      <c r="T316" s="16">
        <f t="shared" si="58"/>
        <v>68534305.549999997</v>
      </c>
      <c r="U316" s="16">
        <f t="shared" si="59"/>
        <v>11217314.125</v>
      </c>
      <c r="V316" s="17">
        <f t="shared" si="67"/>
        <v>11217314.125</v>
      </c>
      <c r="W316" s="16">
        <f t="shared" si="60"/>
        <v>25.193892636496098</v>
      </c>
      <c r="X316" s="16">
        <f t="shared" si="61"/>
        <v>23.419223942439078</v>
      </c>
      <c r="Y316" s="3">
        <f t="shared" si="62"/>
        <v>0.29226142045193604</v>
      </c>
      <c r="Z316" s="3">
        <f t="shared" si="63"/>
        <v>-1.7746686940570184</v>
      </c>
      <c r="AA316" s="3">
        <f t="shared" si="64"/>
        <v>0.20069158745545168</v>
      </c>
      <c r="AB316" s="3">
        <f t="shared" si="65"/>
        <v>0.69747083178879132</v>
      </c>
      <c r="AC316" s="16" t="s">
        <v>155</v>
      </c>
      <c r="AD316" s="16" t="s">
        <v>532</v>
      </c>
      <c r="AE316" s="16" t="s">
        <v>145</v>
      </c>
      <c r="AF316" s="16" t="s">
        <v>52</v>
      </c>
      <c r="AG316" s="16" t="s">
        <v>1500</v>
      </c>
      <c r="AH316" s="16">
        <v>3.2080000000000002</v>
      </c>
      <c r="AI316" s="16">
        <v>0.224</v>
      </c>
      <c r="AJ316" s="16">
        <v>0.71799999999999997</v>
      </c>
      <c r="AK316" s="15" t="s">
        <v>242</v>
      </c>
    </row>
    <row r="317" spans="1:37" x14ac:dyDescent="0.5">
      <c r="A317" s="16" t="s">
        <v>1501</v>
      </c>
      <c r="B317" s="16" t="s">
        <v>1502</v>
      </c>
      <c r="C317" s="16" t="s">
        <v>1503</v>
      </c>
      <c r="D317" s="16">
        <v>35881652.75</v>
      </c>
      <c r="E317" s="16">
        <v>62049520</v>
      </c>
      <c r="F317" s="16">
        <v>48571641</v>
      </c>
      <c r="G317" s="16">
        <v>76070536</v>
      </c>
      <c r="H317" s="16">
        <v>83314046</v>
      </c>
      <c r="I317" s="16">
        <v>89883106</v>
      </c>
      <c r="J317" s="16">
        <v>80781255</v>
      </c>
      <c r="K317" s="16">
        <v>72245652</v>
      </c>
      <c r="L317" s="16">
        <v>99151196</v>
      </c>
      <c r="M317" s="16">
        <v>128</v>
      </c>
      <c r="N317" s="16">
        <v>14.8</v>
      </c>
      <c r="O317" s="16">
        <f t="shared" si="55"/>
        <v>153678649.80000001</v>
      </c>
      <c r="P317" s="16">
        <f t="shared" si="56"/>
        <v>236712522.3425</v>
      </c>
      <c r="Q317" s="16">
        <f t="shared" si="68"/>
        <v>34742405</v>
      </c>
      <c r="R317" s="17">
        <f t="shared" si="66"/>
        <v>153678649.80000001</v>
      </c>
      <c r="S317" s="16">
        <f t="shared" si="57"/>
        <v>12541242.359999999</v>
      </c>
      <c r="T317" s="16">
        <f t="shared" si="58"/>
        <v>627186482</v>
      </c>
      <c r="U317" s="16">
        <f t="shared" si="59"/>
        <v>44899602.25</v>
      </c>
      <c r="V317" s="17">
        <f t="shared" si="67"/>
        <v>44899602.25</v>
      </c>
      <c r="W317" s="16">
        <f t="shared" si="60"/>
        <v>27.195341507945582</v>
      </c>
      <c r="X317" s="16">
        <f t="shared" si="61"/>
        <v>25.420199328899692</v>
      </c>
      <c r="Y317" s="3">
        <f t="shared" si="62"/>
        <v>0.29216551751614878</v>
      </c>
      <c r="Z317" s="3">
        <f t="shared" si="63"/>
        <v>-1.7751421790458861</v>
      </c>
      <c r="AA317" s="3">
        <f t="shared" si="64"/>
        <v>0.63927127605996903</v>
      </c>
      <c r="AB317" s="3">
        <f t="shared" si="65"/>
        <v>0.19431480898535539</v>
      </c>
      <c r="AC317" s="16" t="s">
        <v>463</v>
      </c>
      <c r="AD317" s="16" t="s">
        <v>59</v>
      </c>
      <c r="AE317" s="16" t="s">
        <v>51</v>
      </c>
      <c r="AF317" s="16" t="s">
        <v>44</v>
      </c>
      <c r="AG317" s="16" t="s">
        <v>61</v>
      </c>
      <c r="AH317" s="16">
        <v>1.663</v>
      </c>
      <c r="AI317" s="16">
        <v>0.58299999999999996</v>
      </c>
      <c r="AJ317" s="16">
        <v>0.97</v>
      </c>
      <c r="AK317" s="15" t="s">
        <v>82</v>
      </c>
    </row>
    <row r="318" spans="1:37" x14ac:dyDescent="0.5">
      <c r="A318" s="16" t="s">
        <v>1504</v>
      </c>
      <c r="B318" s="16" t="s">
        <v>1505</v>
      </c>
      <c r="C318" s="16" t="s">
        <v>1506</v>
      </c>
      <c r="D318" s="16">
        <v>65603593</v>
      </c>
      <c r="E318" s="16">
        <v>39433235.75</v>
      </c>
      <c r="F318" s="16">
        <v>53598991.4375</v>
      </c>
      <c r="G318" s="16">
        <v>216441048</v>
      </c>
      <c r="H318" s="16">
        <v>166022380.375</v>
      </c>
      <c r="I318" s="16">
        <v>179902784.25</v>
      </c>
      <c r="J318" s="16">
        <v>194406182</v>
      </c>
      <c r="K318" s="16">
        <v>150402742.5</v>
      </c>
      <c r="L318" s="16">
        <v>127179208.25</v>
      </c>
      <c r="M318" s="16">
        <v>178</v>
      </c>
      <c r="N318" s="16">
        <v>20.2</v>
      </c>
      <c r="O318" s="16">
        <f t="shared" si="55"/>
        <v>469850109.26250005</v>
      </c>
      <c r="P318" s="16">
        <f t="shared" si="56"/>
        <v>888432609.94999993</v>
      </c>
      <c r="Q318" s="16">
        <f t="shared" si="68"/>
        <v>112423388.9375</v>
      </c>
      <c r="R318" s="17">
        <f t="shared" si="66"/>
        <v>469850109.26250005</v>
      </c>
      <c r="S318" s="16">
        <f t="shared" si="57"/>
        <v>136492493.30250001</v>
      </c>
      <c r="T318" s="16">
        <f t="shared" si="58"/>
        <v>912394688.47500002</v>
      </c>
      <c r="U318" s="16">
        <f t="shared" si="59"/>
        <v>128802589</v>
      </c>
      <c r="V318" s="17">
        <f t="shared" si="67"/>
        <v>136492493.30250001</v>
      </c>
      <c r="W318" s="16">
        <f t="shared" si="60"/>
        <v>28.807625343307677</v>
      </c>
      <c r="X318" s="16">
        <f t="shared" si="61"/>
        <v>27.02424636831687</v>
      </c>
      <c r="Y318" s="3">
        <f t="shared" si="62"/>
        <v>0.29050220615409744</v>
      </c>
      <c r="Z318" s="3">
        <f t="shared" si="63"/>
        <v>-1.7833789749908107</v>
      </c>
      <c r="AA318" s="3">
        <f t="shared" si="64"/>
        <v>0.49443053556870276</v>
      </c>
      <c r="AB318" s="3">
        <f t="shared" si="65"/>
        <v>0.30589471546884778</v>
      </c>
      <c r="AC318" s="16" t="s">
        <v>1507</v>
      </c>
      <c r="AD318" s="16" t="s">
        <v>59</v>
      </c>
      <c r="AE318" s="16" t="s">
        <v>138</v>
      </c>
      <c r="AF318" s="16" t="s">
        <v>44</v>
      </c>
      <c r="AG318" s="16" t="s">
        <v>61</v>
      </c>
      <c r="AH318" s="16">
        <v>2.806</v>
      </c>
      <c r="AI318" s="16">
        <v>0.29799999999999999</v>
      </c>
      <c r="AJ318" s="16">
        <v>0.83599999999999997</v>
      </c>
      <c r="AK318" s="15" t="s">
        <v>45</v>
      </c>
    </row>
    <row r="319" spans="1:37" x14ac:dyDescent="0.5">
      <c r="A319" s="16" t="s">
        <v>1508</v>
      </c>
      <c r="B319" s="16" t="s">
        <v>1509</v>
      </c>
      <c r="C319" s="16" t="s">
        <v>1510</v>
      </c>
      <c r="D319" s="16">
        <v>14659438.46875</v>
      </c>
      <c r="E319" s="16">
        <v>6418598</v>
      </c>
      <c r="F319" s="16">
        <v>4954542.21875</v>
      </c>
      <c r="G319" s="16">
        <v>67543745</v>
      </c>
      <c r="H319" s="16">
        <v>31161048</v>
      </c>
      <c r="I319" s="16">
        <v>12605010.09375</v>
      </c>
      <c r="J319" s="16">
        <v>22882088.96875</v>
      </c>
      <c r="K319" s="16">
        <v>4431908.125</v>
      </c>
      <c r="L319" s="16">
        <v>5903230.25</v>
      </c>
      <c r="M319" s="16">
        <v>633</v>
      </c>
      <c r="N319" s="16">
        <v>70.900000000000006</v>
      </c>
      <c r="O319" s="16">
        <f t="shared" si="55"/>
        <v>28459740.495000001</v>
      </c>
      <c r="P319" s="16">
        <f t="shared" si="56"/>
        <v>311488565.46906251</v>
      </c>
      <c r="Q319" s="16">
        <f t="shared" si="68"/>
        <v>26206505.78125</v>
      </c>
      <c r="R319" s="17">
        <f t="shared" si="66"/>
        <v>28459740.495000001</v>
      </c>
      <c r="S319" s="16">
        <f t="shared" si="57"/>
        <v>-2443628.5462500001</v>
      </c>
      <c r="T319" s="16">
        <f t="shared" si="58"/>
        <v>11763731.5875</v>
      </c>
      <c r="U319" s="16">
        <f t="shared" si="59"/>
        <v>8222650.5</v>
      </c>
      <c r="V319" s="17">
        <f t="shared" si="67"/>
        <v>8222650.5</v>
      </c>
      <c r="W319" s="16">
        <f t="shared" si="60"/>
        <v>24.762419171181925</v>
      </c>
      <c r="X319" s="16">
        <f t="shared" si="61"/>
        <v>22.971172078419102</v>
      </c>
      <c r="Y319" s="3">
        <f t="shared" si="62"/>
        <v>0.28892218822039545</v>
      </c>
      <c r="Z319" s="3">
        <f t="shared" si="63"/>
        <v>-1.7912470927628241</v>
      </c>
      <c r="AA319" s="3">
        <f t="shared" si="64"/>
        <v>0.33320763361715866</v>
      </c>
      <c r="AB319" s="3">
        <f t="shared" si="65"/>
        <v>0.47728505768591789</v>
      </c>
      <c r="AC319" s="16" t="s">
        <v>514</v>
      </c>
      <c r="AD319" s="16" t="s">
        <v>1511</v>
      </c>
      <c r="AE319" s="16" t="s">
        <v>43</v>
      </c>
      <c r="AF319" s="16" t="s">
        <v>44</v>
      </c>
      <c r="AG319" s="16" t="s">
        <v>366</v>
      </c>
      <c r="AH319" s="16">
        <v>0.92</v>
      </c>
      <c r="AI319" s="16">
        <v>0.20599999999999999</v>
      </c>
      <c r="AJ319" s="16">
        <v>0.189</v>
      </c>
      <c r="AK319" s="15" t="s">
        <v>45</v>
      </c>
    </row>
    <row r="320" spans="1:37" x14ac:dyDescent="0.5">
      <c r="A320" s="16" t="s">
        <v>1512</v>
      </c>
      <c r="B320" s="16" t="s">
        <v>1513</v>
      </c>
      <c r="C320" s="16" t="s">
        <v>1514</v>
      </c>
      <c r="D320" s="16">
        <v>35586403.9375</v>
      </c>
      <c r="E320" s="16">
        <v>27015186.125</v>
      </c>
      <c r="F320" s="16">
        <v>18265376.15625</v>
      </c>
      <c r="G320" s="16">
        <v>143944423.375</v>
      </c>
      <c r="H320" s="16">
        <v>122166705.75</v>
      </c>
      <c r="I320" s="16">
        <v>149509454.75</v>
      </c>
      <c r="J320" s="16">
        <v>151914820.5</v>
      </c>
      <c r="K320" s="16">
        <v>139945285.25</v>
      </c>
      <c r="L320" s="16">
        <v>89133872.9375</v>
      </c>
      <c r="M320" s="16">
        <v>529</v>
      </c>
      <c r="N320" s="16">
        <v>56.5</v>
      </c>
      <c r="O320" s="16">
        <f t="shared" si="55"/>
        <v>488227972.36875004</v>
      </c>
      <c r="P320" s="16">
        <f t="shared" si="56"/>
        <v>638228734.48687494</v>
      </c>
      <c r="Q320" s="16">
        <f t="shared" si="68"/>
        <v>103901329.59375</v>
      </c>
      <c r="R320" s="17">
        <f t="shared" si="66"/>
        <v>488227972.36875004</v>
      </c>
      <c r="S320" s="16">
        <f t="shared" si="57"/>
        <v>138904021.92374998</v>
      </c>
      <c r="T320" s="16">
        <f t="shared" si="58"/>
        <v>878769360.08749998</v>
      </c>
      <c r="U320" s="16">
        <f t="shared" si="59"/>
        <v>116328416.5625</v>
      </c>
      <c r="V320" s="17">
        <f t="shared" si="67"/>
        <v>138904021.92374998</v>
      </c>
      <c r="W320" s="16">
        <f t="shared" si="60"/>
        <v>28.862979713868921</v>
      </c>
      <c r="X320" s="16">
        <f t="shared" si="61"/>
        <v>27.049513131819534</v>
      </c>
      <c r="Y320" s="3">
        <f t="shared" si="62"/>
        <v>0.28450648013841823</v>
      </c>
      <c r="Z320" s="3">
        <f t="shared" si="63"/>
        <v>-1.8134665820493856</v>
      </c>
      <c r="AA320" s="3">
        <f t="shared" si="64"/>
        <v>0.8688908626538876</v>
      </c>
      <c r="AB320" s="3">
        <f t="shared" si="65"/>
        <v>6.1034769838752417E-2</v>
      </c>
      <c r="AC320" s="16" t="s">
        <v>1515</v>
      </c>
      <c r="AD320" s="16" t="s">
        <v>1516</v>
      </c>
      <c r="AE320" s="16" t="s">
        <v>1411</v>
      </c>
      <c r="AF320" s="16" t="s">
        <v>52</v>
      </c>
      <c r="AG320" s="16" t="s">
        <v>1517</v>
      </c>
      <c r="AH320" s="16">
        <v>5.18</v>
      </c>
      <c r="AI320" s="16">
        <v>0.188</v>
      </c>
      <c r="AJ320" s="16">
        <v>0.97199999999999998</v>
      </c>
      <c r="AK320" s="15" t="s">
        <v>54</v>
      </c>
    </row>
    <row r="321" spans="1:37" x14ac:dyDescent="0.5">
      <c r="A321" s="16" t="s">
        <v>1518</v>
      </c>
      <c r="B321" s="16" t="s">
        <v>1519</v>
      </c>
      <c r="C321" s="16" t="s">
        <v>1520</v>
      </c>
      <c r="D321" s="16">
        <v>4000383.125</v>
      </c>
      <c r="E321" s="16">
        <v>3708779.25</v>
      </c>
      <c r="F321" s="16">
        <v>2733488.25</v>
      </c>
      <c r="G321" s="16">
        <v>12267440</v>
      </c>
      <c r="H321" s="16">
        <v>13817242</v>
      </c>
      <c r="I321" s="16">
        <v>17770556</v>
      </c>
      <c r="J321" s="16">
        <v>17783824</v>
      </c>
      <c r="K321" s="16">
        <v>9736606.5</v>
      </c>
      <c r="L321" s="16">
        <v>8572873</v>
      </c>
      <c r="M321" s="16">
        <v>908</v>
      </c>
      <c r="N321" s="16">
        <v>100.1</v>
      </c>
      <c r="O321" s="16">
        <f t="shared" si="55"/>
        <v>55937892.030000001</v>
      </c>
      <c r="P321" s="16">
        <f t="shared" si="56"/>
        <v>48692964.993749999</v>
      </c>
      <c r="Q321" s="16">
        <f t="shared" si="68"/>
        <v>11083753.75</v>
      </c>
      <c r="R321" s="17">
        <f t="shared" si="66"/>
        <v>48692964.993749999</v>
      </c>
      <c r="S321" s="16">
        <f t="shared" si="57"/>
        <v>7414227.5175000001</v>
      </c>
      <c r="T321" s="16">
        <f t="shared" si="58"/>
        <v>72408370.900000006</v>
      </c>
      <c r="U321" s="16">
        <f t="shared" si="59"/>
        <v>13783440.875</v>
      </c>
      <c r="V321" s="17">
        <f t="shared" si="67"/>
        <v>13783440.875</v>
      </c>
      <c r="W321" s="16">
        <f t="shared" si="60"/>
        <v>25.537210015538282</v>
      </c>
      <c r="X321" s="16">
        <f t="shared" si="61"/>
        <v>23.716432749178875</v>
      </c>
      <c r="Y321" s="3">
        <f t="shared" si="62"/>
        <v>0.28306842429433449</v>
      </c>
      <c r="Z321" s="3">
        <f t="shared" si="63"/>
        <v>-1.8207772663594071</v>
      </c>
      <c r="AA321" s="3">
        <f t="shared" si="64"/>
        <v>0.76395628100127655</v>
      </c>
      <c r="AB321" s="3">
        <f t="shared" si="65"/>
        <v>0.11693149412479791</v>
      </c>
      <c r="AC321" s="16" t="s">
        <v>112</v>
      </c>
      <c r="AD321" s="16" t="s">
        <v>467</v>
      </c>
      <c r="AE321" s="16" t="s">
        <v>682</v>
      </c>
      <c r="AF321" s="16" t="s">
        <v>44</v>
      </c>
      <c r="AG321" s="16" t="s">
        <v>1521</v>
      </c>
      <c r="AH321" s="16">
        <v>2.625</v>
      </c>
      <c r="AI321" s="16">
        <v>0.26800000000000002</v>
      </c>
      <c r="AJ321" s="16">
        <v>0.70499999999999996</v>
      </c>
      <c r="AK321" s="15" t="s">
        <v>62</v>
      </c>
    </row>
    <row r="322" spans="1:37" x14ac:dyDescent="0.5">
      <c r="A322" s="16" t="s">
        <v>1522</v>
      </c>
      <c r="B322" s="16" t="s">
        <v>1523</v>
      </c>
      <c r="C322" s="16" t="s">
        <v>1524</v>
      </c>
      <c r="D322" s="16">
        <v>1959637.125</v>
      </c>
      <c r="E322" s="16">
        <v>4560044</v>
      </c>
      <c r="F322" s="16"/>
      <c r="G322" s="16">
        <v>3703823</v>
      </c>
      <c r="H322" s="16"/>
      <c r="I322" s="16">
        <v>4921429.5</v>
      </c>
      <c r="J322" s="16"/>
      <c r="K322" s="16">
        <v>6922915.5</v>
      </c>
      <c r="L322" s="16">
        <v>1740196.375</v>
      </c>
      <c r="M322" s="16">
        <v>657</v>
      </c>
      <c r="N322" s="16">
        <v>72.7</v>
      </c>
      <c r="O322" s="16">
        <f t="shared" ref="O322:O385" si="69">(I322-F322)*3.72</f>
        <v>18307717.740000002</v>
      </c>
      <c r="P322" s="16">
        <f t="shared" ref="P322:P385" si="70">(G322-D322)*5.89</f>
        <v>10273254.803749999</v>
      </c>
      <c r="Q322" s="16">
        <f t="shared" si="68"/>
        <v>0</v>
      </c>
      <c r="R322" s="17">
        <f t="shared" si="66"/>
        <v>10273254.803749999</v>
      </c>
      <c r="S322" s="16">
        <f t="shared" ref="S322:S385" si="71">(K322-E322)*1.23</f>
        <v>2906331.9449999998</v>
      </c>
      <c r="T322" s="16">
        <f t="shared" ref="T322:T385" si="72">(L322-F322)*12.4</f>
        <v>21578435.050000001</v>
      </c>
      <c r="U322" s="16">
        <f t="shared" ref="U322:U385" si="73">(J322-D322)*1</f>
        <v>-1959637.125</v>
      </c>
      <c r="V322" s="17">
        <f t="shared" si="67"/>
        <v>2906331.9449999998</v>
      </c>
      <c r="W322" s="16">
        <f t="shared" ref="W322:W385" si="74">LOG(R322,2)</f>
        <v>23.292389997308671</v>
      </c>
      <c r="X322" s="16">
        <f t="shared" ref="X322:X385" si="75">LOG(V322,2)</f>
        <v>21.470768058274256</v>
      </c>
      <c r="Y322" s="3">
        <f t="shared" ref="Y322:Y385" si="76">V322/R322</f>
        <v>0.28290274119737735</v>
      </c>
      <c r="Z322" s="3">
        <f t="shared" ref="Z322:Z385" si="77">LOG(Y322,2)</f>
        <v>-1.8216219390344175</v>
      </c>
      <c r="AA322" s="3">
        <f t="shared" ref="AA322:AA385" si="78">TTEST(O322:Q322,S322:U322,2,1)</f>
        <v>0.81795067004091881</v>
      </c>
      <c r="AB322" s="3">
        <f t="shared" ref="AB322:AB385" si="79">-LOG(AA322)</f>
        <v>8.7272887496198492E-2</v>
      </c>
      <c r="AC322" s="16" t="s">
        <v>49</v>
      </c>
      <c r="AD322" s="16" t="s">
        <v>206</v>
      </c>
      <c r="AE322" s="16" t="s">
        <v>51</v>
      </c>
      <c r="AF322" s="16" t="s">
        <v>44</v>
      </c>
      <c r="AG322" s="16" t="s">
        <v>1525</v>
      </c>
      <c r="AH322" s="16">
        <v>1.161</v>
      </c>
      <c r="AI322" s="16">
        <v>0.7</v>
      </c>
      <c r="AJ322" s="16">
        <v>0.81299999999999994</v>
      </c>
      <c r="AK322" s="15" t="s">
        <v>62</v>
      </c>
    </row>
    <row r="323" spans="1:37" x14ac:dyDescent="0.5">
      <c r="A323" s="16" t="s">
        <v>1526</v>
      </c>
      <c r="B323" s="16" t="s">
        <v>1527</v>
      </c>
      <c r="C323" s="16" t="s">
        <v>1528</v>
      </c>
      <c r="D323" s="16">
        <v>13419725</v>
      </c>
      <c r="E323" s="16">
        <v>4722198.25</v>
      </c>
      <c r="F323" s="16">
        <v>13991755</v>
      </c>
      <c r="G323" s="16">
        <v>26231693.5</v>
      </c>
      <c r="H323" s="16">
        <v>23652346.5</v>
      </c>
      <c r="I323" s="16">
        <v>40095192</v>
      </c>
      <c r="J323" s="16">
        <v>34705112.625</v>
      </c>
      <c r="K323" s="16">
        <v>18158222</v>
      </c>
      <c r="L323" s="16">
        <v>18320480.25</v>
      </c>
      <c r="M323" s="16">
        <v>365</v>
      </c>
      <c r="N323" s="16">
        <v>38.6</v>
      </c>
      <c r="O323" s="16">
        <f t="shared" si="69"/>
        <v>97104785.640000001</v>
      </c>
      <c r="P323" s="16">
        <f t="shared" si="70"/>
        <v>75462494.464999989</v>
      </c>
      <c r="Q323" s="16">
        <f t="shared" si="68"/>
        <v>9660591.5</v>
      </c>
      <c r="R323" s="17">
        <f t="shared" si="66"/>
        <v>75462494.464999989</v>
      </c>
      <c r="S323" s="16">
        <f t="shared" si="71"/>
        <v>16526309.2125</v>
      </c>
      <c r="T323" s="16">
        <f t="shared" si="72"/>
        <v>53676193.100000001</v>
      </c>
      <c r="U323" s="16">
        <f t="shared" si="73"/>
        <v>21285387.625</v>
      </c>
      <c r="V323" s="17">
        <f t="shared" si="67"/>
        <v>21285387.625</v>
      </c>
      <c r="W323" s="16">
        <f t="shared" si="74"/>
        <v>26.169256454431185</v>
      </c>
      <c r="X323" s="16">
        <f t="shared" si="75"/>
        <v>24.343360027273288</v>
      </c>
      <c r="Y323" s="3">
        <f t="shared" si="76"/>
        <v>0.28206578348496425</v>
      </c>
      <c r="Z323" s="3">
        <f t="shared" si="77"/>
        <v>-1.8258964271578988</v>
      </c>
      <c r="AA323" s="3">
        <f t="shared" si="78"/>
        <v>0.37837674780698916</v>
      </c>
      <c r="AB323" s="3">
        <f t="shared" si="79"/>
        <v>0.42207555992720364</v>
      </c>
      <c r="AC323" s="16" t="s">
        <v>1529</v>
      </c>
      <c r="AD323" s="16" t="s">
        <v>72</v>
      </c>
      <c r="AE323" s="16" t="s">
        <v>60</v>
      </c>
      <c r="AF323" s="16" t="s">
        <v>44</v>
      </c>
      <c r="AG323" s="16" t="s">
        <v>1530</v>
      </c>
      <c r="AH323" s="16">
        <v>1.365</v>
      </c>
      <c r="AI323" s="16">
        <v>0.51200000000000001</v>
      </c>
      <c r="AJ323" s="16">
        <v>0.69799999999999995</v>
      </c>
      <c r="AK323" s="15" t="s">
        <v>290</v>
      </c>
    </row>
    <row r="324" spans="1:37" x14ac:dyDescent="0.5">
      <c r="A324" s="16" t="s">
        <v>1531</v>
      </c>
      <c r="B324" s="16" t="s">
        <v>1532</v>
      </c>
      <c r="C324" s="16" t="s">
        <v>1533</v>
      </c>
      <c r="D324" s="16">
        <v>29055412.0625</v>
      </c>
      <c r="E324" s="16">
        <v>19273666.875</v>
      </c>
      <c r="F324" s="16">
        <v>33938226</v>
      </c>
      <c r="G324" s="16">
        <v>93366724.25</v>
      </c>
      <c r="H324" s="16">
        <v>75737445.5</v>
      </c>
      <c r="I324" s="16">
        <v>107492187</v>
      </c>
      <c r="J324" s="16">
        <v>105830303.125</v>
      </c>
      <c r="K324" s="16">
        <v>63717590</v>
      </c>
      <c r="L324" s="16">
        <v>54172579.25</v>
      </c>
      <c r="M324" s="16">
        <v>298</v>
      </c>
      <c r="N324" s="16">
        <v>32.799999999999997</v>
      </c>
      <c r="O324" s="16">
        <f t="shared" si="69"/>
        <v>273620734.92000002</v>
      </c>
      <c r="P324" s="16">
        <f t="shared" si="70"/>
        <v>378793628.78437495</v>
      </c>
      <c r="Q324" s="16">
        <f t="shared" si="68"/>
        <v>41799219.5</v>
      </c>
      <c r="R324" s="17">
        <f t="shared" si="66"/>
        <v>273620734.92000002</v>
      </c>
      <c r="S324" s="16">
        <f t="shared" si="71"/>
        <v>54666025.443750001</v>
      </c>
      <c r="T324" s="16">
        <f t="shared" si="72"/>
        <v>250905980.30000001</v>
      </c>
      <c r="U324" s="16">
        <f t="shared" si="73"/>
        <v>76774891.0625</v>
      </c>
      <c r="V324" s="17">
        <f t="shared" si="67"/>
        <v>76774891.0625</v>
      </c>
      <c r="W324" s="16">
        <f t="shared" si="74"/>
        <v>28.027602320582886</v>
      </c>
      <c r="X324" s="16">
        <f t="shared" si="75"/>
        <v>26.194131224343948</v>
      </c>
      <c r="Y324" s="3">
        <f t="shared" si="76"/>
        <v>0.28058871738995617</v>
      </c>
      <c r="Z324" s="3">
        <f t="shared" si="77"/>
        <v>-1.8334710962389393</v>
      </c>
      <c r="AA324" s="3">
        <f t="shared" si="78"/>
        <v>0.29656760448936947</v>
      </c>
      <c r="AB324" s="3">
        <f t="shared" si="79"/>
        <v>0.52787629079887122</v>
      </c>
      <c r="AC324" s="16" t="s">
        <v>1534</v>
      </c>
      <c r="AD324" s="16" t="s">
        <v>1205</v>
      </c>
      <c r="AE324" s="16" t="s">
        <v>319</v>
      </c>
      <c r="AF324" s="16" t="s">
        <v>52</v>
      </c>
      <c r="AG324" s="16" t="s">
        <v>1535</v>
      </c>
      <c r="AH324" s="16">
        <v>2.1930000000000001</v>
      </c>
      <c r="AI324" s="16">
        <v>0.311</v>
      </c>
      <c r="AJ324" s="16">
        <v>0.68200000000000005</v>
      </c>
      <c r="AK324" s="15" t="s">
        <v>101</v>
      </c>
    </row>
    <row r="325" spans="1:37" x14ac:dyDescent="0.5">
      <c r="A325" s="16" t="s">
        <v>1536</v>
      </c>
      <c r="B325" s="16" t="s">
        <v>1537</v>
      </c>
      <c r="C325" s="16" t="s">
        <v>1538</v>
      </c>
      <c r="D325" s="16">
        <v>2031173.3125</v>
      </c>
      <c r="E325" s="16"/>
      <c r="F325" s="16"/>
      <c r="G325" s="16">
        <v>7475631.75</v>
      </c>
      <c r="H325" s="16">
        <v>3286039.25</v>
      </c>
      <c r="I325" s="16">
        <v>7265223.25</v>
      </c>
      <c r="J325" s="16">
        <v>9553104</v>
      </c>
      <c r="K325" s="16">
        <v>2437816.5</v>
      </c>
      <c r="L325" s="16">
        <v>2939237.375</v>
      </c>
      <c r="M325" s="16">
        <v>658</v>
      </c>
      <c r="N325" s="16">
        <v>72.900000000000006</v>
      </c>
      <c r="O325" s="16">
        <f t="shared" si="69"/>
        <v>27026630.490000002</v>
      </c>
      <c r="P325" s="16">
        <f t="shared" si="70"/>
        <v>32067860.196874999</v>
      </c>
      <c r="Q325" s="16">
        <f t="shared" si="68"/>
        <v>3286039.25</v>
      </c>
      <c r="R325" s="17">
        <f t="shared" si="66"/>
        <v>27026630.490000002</v>
      </c>
      <c r="S325" s="16">
        <f t="shared" si="71"/>
        <v>2998514.2949999999</v>
      </c>
      <c r="T325" s="16">
        <f t="shared" si="72"/>
        <v>36446543.450000003</v>
      </c>
      <c r="U325" s="16">
        <f t="shared" si="73"/>
        <v>7521930.6875</v>
      </c>
      <c r="V325" s="17">
        <f t="shared" si="67"/>
        <v>7521930.6875</v>
      </c>
      <c r="W325" s="16">
        <f t="shared" si="74"/>
        <v>24.68787832116794</v>
      </c>
      <c r="X325" s="16">
        <f t="shared" si="75"/>
        <v>22.842671581729949</v>
      </c>
      <c r="Y325" s="3">
        <f t="shared" si="76"/>
        <v>0.27831551884661149</v>
      </c>
      <c r="Z325" s="3">
        <f t="shared" si="77"/>
        <v>-1.8452067394379934</v>
      </c>
      <c r="AA325" s="3">
        <f t="shared" si="78"/>
        <v>0.64100129972022724</v>
      </c>
      <c r="AB325" s="3">
        <f t="shared" si="79"/>
        <v>0.19314108988718812</v>
      </c>
      <c r="AC325" s="16" t="s">
        <v>49</v>
      </c>
      <c r="AD325" s="16" t="s">
        <v>1539</v>
      </c>
      <c r="AE325" s="16" t="s">
        <v>51</v>
      </c>
      <c r="AF325" s="16" t="s">
        <v>44</v>
      </c>
      <c r="AG325" s="16" t="s">
        <v>1540</v>
      </c>
      <c r="AH325" s="16">
        <v>1.4470000000000001</v>
      </c>
      <c r="AI325" s="16">
        <v>0.28000000000000003</v>
      </c>
      <c r="AJ325" s="16">
        <v>0.40500000000000003</v>
      </c>
      <c r="AK325" s="15" t="s">
        <v>82</v>
      </c>
    </row>
    <row r="326" spans="1:37" x14ac:dyDescent="0.5">
      <c r="A326" s="16" t="s">
        <v>1541</v>
      </c>
      <c r="B326" s="16" t="s">
        <v>1542</v>
      </c>
      <c r="C326" s="16" t="s">
        <v>1543</v>
      </c>
      <c r="D326" s="16">
        <v>8058880.75</v>
      </c>
      <c r="E326" s="16">
        <v>5773838.5</v>
      </c>
      <c r="F326" s="16">
        <v>12302148.625</v>
      </c>
      <c r="G326" s="16">
        <v>15108498.75</v>
      </c>
      <c r="H326" s="16">
        <v>28514401</v>
      </c>
      <c r="I326" s="16">
        <v>29953164.9375</v>
      </c>
      <c r="J326" s="16">
        <v>20773233.5</v>
      </c>
      <c r="K326" s="16">
        <v>15045595.25</v>
      </c>
      <c r="L326" s="16">
        <v>13002853.875</v>
      </c>
      <c r="M326" s="16">
        <v>1010</v>
      </c>
      <c r="N326" s="16">
        <v>107.7</v>
      </c>
      <c r="O326" s="16">
        <f t="shared" si="69"/>
        <v>65661780.682500005</v>
      </c>
      <c r="P326" s="16">
        <f t="shared" si="70"/>
        <v>41522250.019999996</v>
      </c>
      <c r="Q326" s="16">
        <f t="shared" si="68"/>
        <v>16212252.375</v>
      </c>
      <c r="R326" s="17">
        <f t="shared" si="66"/>
        <v>41522250.019999996</v>
      </c>
      <c r="S326" s="16">
        <f t="shared" si="71"/>
        <v>11404260.8025</v>
      </c>
      <c r="T326" s="16">
        <f t="shared" si="72"/>
        <v>8688745.0999999996</v>
      </c>
      <c r="U326" s="16">
        <f t="shared" si="73"/>
        <v>12714352.75</v>
      </c>
      <c r="V326" s="17">
        <f t="shared" si="67"/>
        <v>11404260.8025</v>
      </c>
      <c r="W326" s="16">
        <f t="shared" si="74"/>
        <v>25.307381287212344</v>
      </c>
      <c r="X326" s="16">
        <f t="shared" si="75"/>
        <v>23.443069601775335</v>
      </c>
      <c r="Y326" s="3">
        <f t="shared" si="76"/>
        <v>0.27465421062218248</v>
      </c>
      <c r="Z326" s="3">
        <f t="shared" si="77"/>
        <v>-1.8643116854370096</v>
      </c>
      <c r="AA326" s="3">
        <f t="shared" si="78"/>
        <v>0.17654797208470396</v>
      </c>
      <c r="AB326" s="3">
        <f t="shared" si="79"/>
        <v>0.75313726658845681</v>
      </c>
      <c r="AC326" s="16" t="s">
        <v>194</v>
      </c>
      <c r="AD326" s="16" t="s">
        <v>206</v>
      </c>
      <c r="AE326" s="16" t="s">
        <v>51</v>
      </c>
      <c r="AF326" s="16" t="s">
        <v>44</v>
      </c>
      <c r="AG326" s="16" t="s">
        <v>119</v>
      </c>
      <c r="AH326" s="16">
        <v>1.867</v>
      </c>
      <c r="AI326" s="16">
        <v>0.28299999999999997</v>
      </c>
      <c r="AJ326" s="16">
        <v>0.52800000000000002</v>
      </c>
      <c r="AK326" s="15" t="s">
        <v>82</v>
      </c>
    </row>
    <row r="327" spans="1:37" x14ac:dyDescent="0.5">
      <c r="A327" s="16" t="s">
        <v>1544</v>
      </c>
      <c r="B327" s="16" t="s">
        <v>1545</v>
      </c>
      <c r="C327" s="16" t="s">
        <v>1546</v>
      </c>
      <c r="D327" s="16">
        <v>3764969</v>
      </c>
      <c r="E327" s="16">
        <v>3700548.5</v>
      </c>
      <c r="F327" s="16">
        <v>3864590.5</v>
      </c>
      <c r="G327" s="16">
        <v>4110567.75</v>
      </c>
      <c r="H327" s="16">
        <v>5519802.5</v>
      </c>
      <c r="I327" s="16">
        <v>8557151</v>
      </c>
      <c r="J327" s="16">
        <v>5903527</v>
      </c>
      <c r="K327" s="16">
        <v>6416972</v>
      </c>
      <c r="L327" s="16">
        <v>1821600</v>
      </c>
      <c r="M327" s="16">
        <v>1575</v>
      </c>
      <c r="N327" s="16">
        <v>180.5</v>
      </c>
      <c r="O327" s="16">
        <f t="shared" si="69"/>
        <v>17456325.060000002</v>
      </c>
      <c r="P327" s="16">
        <f t="shared" si="70"/>
        <v>2035576.6375</v>
      </c>
      <c r="Q327" s="16">
        <f t="shared" si="68"/>
        <v>1655212</v>
      </c>
      <c r="R327" s="17">
        <f t="shared" si="66"/>
        <v>2035576.6375</v>
      </c>
      <c r="S327" s="16">
        <f t="shared" si="71"/>
        <v>3341200.9049999998</v>
      </c>
      <c r="T327" s="16">
        <f t="shared" si="72"/>
        <v>-25333082.199999999</v>
      </c>
      <c r="U327" s="16">
        <f t="shared" si="73"/>
        <v>2138558</v>
      </c>
      <c r="V327" s="17">
        <f t="shared" si="67"/>
        <v>2138558</v>
      </c>
      <c r="W327" s="16">
        <f t="shared" si="74"/>
        <v>20.957006107903471</v>
      </c>
      <c r="X327" s="16">
        <f t="shared" si="75"/>
        <v>21.028206904514885</v>
      </c>
      <c r="Y327" s="3">
        <f t="shared" si="76"/>
        <v>1.0505907567432475</v>
      </c>
      <c r="Z327" s="3">
        <f t="shared" si="77"/>
        <v>7.1200796611412653E-2</v>
      </c>
      <c r="AA327" s="3">
        <f t="shared" si="78"/>
        <v>0.23139001486532396</v>
      </c>
      <c r="AB327" s="3">
        <f t="shared" si="79"/>
        <v>0.63565538601717941</v>
      </c>
      <c r="AC327" s="16" t="s">
        <v>1165</v>
      </c>
      <c r="AD327" s="16" t="s">
        <v>389</v>
      </c>
      <c r="AE327" s="16" t="s">
        <v>189</v>
      </c>
      <c r="AF327" s="16" t="s">
        <v>44</v>
      </c>
      <c r="AG327" s="16" t="s">
        <v>1547</v>
      </c>
      <c r="AH327" s="16">
        <v>1.5680000000000001</v>
      </c>
      <c r="AI327" s="16">
        <v>0.68200000000000005</v>
      </c>
      <c r="AJ327" s="16">
        <v>1.07</v>
      </c>
      <c r="AK327" s="15" t="s">
        <v>82</v>
      </c>
    </row>
    <row r="328" spans="1:37" x14ac:dyDescent="0.5">
      <c r="A328" s="16" t="s">
        <v>1548</v>
      </c>
      <c r="B328" s="16" t="s">
        <v>1549</v>
      </c>
      <c r="C328" s="16" t="s">
        <v>1550</v>
      </c>
      <c r="D328" s="16">
        <v>3483220</v>
      </c>
      <c r="E328" s="16">
        <v>6472719.25</v>
      </c>
      <c r="F328" s="16">
        <v>6139470.875</v>
      </c>
      <c r="G328" s="16">
        <v>3686056.25</v>
      </c>
      <c r="H328" s="16">
        <v>20709431</v>
      </c>
      <c r="I328" s="16">
        <v>11819495.5</v>
      </c>
      <c r="J328" s="16">
        <v>7472947</v>
      </c>
      <c r="K328" s="16">
        <v>19857976</v>
      </c>
      <c r="L328" s="16">
        <v>6034023</v>
      </c>
      <c r="M328" s="16">
        <v>132</v>
      </c>
      <c r="N328" s="16">
        <v>14.5</v>
      </c>
      <c r="O328" s="16">
        <f t="shared" si="69"/>
        <v>21129691.605</v>
      </c>
      <c r="P328" s="16">
        <f t="shared" si="70"/>
        <v>1194705.5125</v>
      </c>
      <c r="Q328" s="16">
        <f t="shared" si="68"/>
        <v>14569960.125</v>
      </c>
      <c r="R328" s="17">
        <f t="shared" si="66"/>
        <v>14569960.125</v>
      </c>
      <c r="S328" s="16">
        <f t="shared" si="71"/>
        <v>16463865.8025</v>
      </c>
      <c r="T328" s="16">
        <f t="shared" si="72"/>
        <v>-1307553.6500000001</v>
      </c>
      <c r="U328" s="16">
        <f t="shared" si="73"/>
        <v>3989727</v>
      </c>
      <c r="V328" s="17">
        <f t="shared" si="67"/>
        <v>3989727</v>
      </c>
      <c r="W328" s="16">
        <f t="shared" si="74"/>
        <v>23.796493593258202</v>
      </c>
      <c r="X328" s="16">
        <f t="shared" si="75"/>
        <v>21.927858601681372</v>
      </c>
      <c r="Y328" s="3">
        <f t="shared" si="76"/>
        <v>0.27383238977807428</v>
      </c>
      <c r="Z328" s="3">
        <f t="shared" si="77"/>
        <v>-1.8686349915768268</v>
      </c>
      <c r="AA328" s="3">
        <f t="shared" si="78"/>
        <v>0.1338858840684638</v>
      </c>
      <c r="AB328" s="3">
        <f t="shared" si="79"/>
        <v>0.87326520935346807</v>
      </c>
      <c r="AC328" s="16" t="s">
        <v>112</v>
      </c>
      <c r="AD328" s="16" t="s">
        <v>137</v>
      </c>
      <c r="AE328" s="16" t="s">
        <v>51</v>
      </c>
      <c r="AF328" s="16" t="s">
        <v>44</v>
      </c>
      <c r="AG328" s="16" t="s">
        <v>123</v>
      </c>
      <c r="AH328" s="16">
        <v>1.2170000000000001</v>
      </c>
      <c r="AI328" s="16">
        <v>0.51900000000000002</v>
      </c>
      <c r="AJ328" s="16">
        <v>0.63200000000000001</v>
      </c>
      <c r="AK328" s="15" t="s">
        <v>62</v>
      </c>
    </row>
    <row r="329" spans="1:37" x14ac:dyDescent="0.5">
      <c r="A329" s="16" t="s">
        <v>1551</v>
      </c>
      <c r="B329" s="16" t="s">
        <v>1552</v>
      </c>
      <c r="C329" s="16" t="s">
        <v>1553</v>
      </c>
      <c r="D329" s="16">
        <v>14768793.1875</v>
      </c>
      <c r="E329" s="16">
        <v>17699532.75</v>
      </c>
      <c r="F329" s="16">
        <v>10672939.6875</v>
      </c>
      <c r="G329" s="16">
        <v>48590006</v>
      </c>
      <c r="H329" s="16">
        <v>53880120</v>
      </c>
      <c r="I329" s="16">
        <v>33735032</v>
      </c>
      <c r="J329" s="16">
        <v>38014162.75</v>
      </c>
      <c r="K329" s="16">
        <v>35544208</v>
      </c>
      <c r="L329" s="16">
        <v>22600012.5</v>
      </c>
      <c r="M329" s="16">
        <v>609</v>
      </c>
      <c r="N329" s="16">
        <v>69.8</v>
      </c>
      <c r="O329" s="16">
        <f t="shared" si="69"/>
        <v>85790983.402500004</v>
      </c>
      <c r="P329" s="16">
        <f t="shared" si="70"/>
        <v>199206943.46562499</v>
      </c>
      <c r="Q329" s="16">
        <f t="shared" si="68"/>
        <v>43207180.3125</v>
      </c>
      <c r="R329" s="17">
        <f t="shared" si="66"/>
        <v>85790983.402500004</v>
      </c>
      <c r="S329" s="16">
        <f t="shared" si="71"/>
        <v>21948950.557500001</v>
      </c>
      <c r="T329" s="16">
        <f t="shared" si="72"/>
        <v>147895702.875</v>
      </c>
      <c r="U329" s="16">
        <f t="shared" si="73"/>
        <v>23245369.5625</v>
      </c>
      <c r="V329" s="17">
        <f t="shared" si="67"/>
        <v>23245369.5625</v>
      </c>
      <c r="W329" s="16">
        <f t="shared" si="74"/>
        <v>26.354322693241098</v>
      </c>
      <c r="X329" s="16">
        <f t="shared" si="75"/>
        <v>24.470440026689097</v>
      </c>
      <c r="Y329" s="3">
        <f t="shared" si="76"/>
        <v>0.27095352728900662</v>
      </c>
      <c r="Z329" s="3">
        <f t="shared" si="77"/>
        <v>-1.8838826665519999</v>
      </c>
      <c r="AA329" s="3">
        <f t="shared" si="78"/>
        <v>7.467070958915778E-2</v>
      </c>
      <c r="AB329" s="3">
        <f t="shared" si="79"/>
        <v>1.126849721590033</v>
      </c>
      <c r="AC329" s="16" t="s">
        <v>677</v>
      </c>
      <c r="AD329" s="16" t="s">
        <v>467</v>
      </c>
      <c r="AE329" s="16" t="s">
        <v>60</v>
      </c>
      <c r="AF329" s="16" t="s">
        <v>44</v>
      </c>
      <c r="AG329" s="16" t="s">
        <v>1554</v>
      </c>
      <c r="AH329" s="16">
        <v>2.407</v>
      </c>
      <c r="AI329" s="16">
        <v>0.30399999999999999</v>
      </c>
      <c r="AJ329" s="16">
        <v>0.73199999999999998</v>
      </c>
      <c r="AK329" s="15" t="s">
        <v>45</v>
      </c>
    </row>
    <row r="330" spans="1:37" x14ac:dyDescent="0.5">
      <c r="A330" s="16" t="s">
        <v>1555</v>
      </c>
      <c r="B330" s="16" t="s">
        <v>1556</v>
      </c>
      <c r="C330" s="16" t="s">
        <v>1557</v>
      </c>
      <c r="D330" s="16">
        <v>1205353.875</v>
      </c>
      <c r="E330" s="16"/>
      <c r="F330" s="16">
        <v>421798.4375</v>
      </c>
      <c r="G330" s="16"/>
      <c r="H330" s="16">
        <v>11837369.75</v>
      </c>
      <c r="I330" s="16">
        <v>5135694</v>
      </c>
      <c r="J330" s="16">
        <v>3024340.375</v>
      </c>
      <c r="K330" s="16">
        <v>7954809.5</v>
      </c>
      <c r="L330" s="16">
        <v>1438193.5</v>
      </c>
      <c r="M330" s="16">
        <v>798</v>
      </c>
      <c r="N330" s="16">
        <v>88.4</v>
      </c>
      <c r="O330" s="16">
        <f t="shared" si="69"/>
        <v>17535691.4925</v>
      </c>
      <c r="P330" s="16">
        <f t="shared" si="70"/>
        <v>-7099534.3237499995</v>
      </c>
      <c r="Q330" s="16">
        <f t="shared" si="68"/>
        <v>11415571.3125</v>
      </c>
      <c r="R330" s="17">
        <f t="shared" si="66"/>
        <v>11415571.3125</v>
      </c>
      <c r="S330" s="16">
        <f t="shared" si="71"/>
        <v>9784415.6850000005</v>
      </c>
      <c r="T330" s="16">
        <f t="shared" si="72"/>
        <v>12603298.775</v>
      </c>
      <c r="U330" s="16">
        <f t="shared" si="73"/>
        <v>1818986.5</v>
      </c>
      <c r="V330" s="17">
        <f t="shared" si="67"/>
        <v>9784415.6850000005</v>
      </c>
      <c r="W330" s="16">
        <f t="shared" si="74"/>
        <v>23.444499727811401</v>
      </c>
      <c r="X330" s="16">
        <f t="shared" si="75"/>
        <v>23.222054266520303</v>
      </c>
      <c r="Y330" s="3">
        <f t="shared" si="76"/>
        <v>0.85711134529781341</v>
      </c>
      <c r="Z330" s="3">
        <f t="shared" si="77"/>
        <v>-0.22244546129109907</v>
      </c>
      <c r="AA330" s="3">
        <f t="shared" si="78"/>
        <v>0.9415107249093686</v>
      </c>
      <c r="AB330" s="3">
        <f t="shared" si="79"/>
        <v>2.6174728496568773E-2</v>
      </c>
      <c r="AC330" s="16" t="s">
        <v>1558</v>
      </c>
      <c r="AD330" s="16" t="s">
        <v>325</v>
      </c>
      <c r="AE330" s="16" t="s">
        <v>766</v>
      </c>
      <c r="AF330" s="16" t="s">
        <v>44</v>
      </c>
      <c r="AG330" s="16" t="s">
        <v>1559</v>
      </c>
      <c r="AH330" s="16">
        <v>4.242</v>
      </c>
      <c r="AI330" s="16">
        <v>9.0999999999999998E-2</v>
      </c>
      <c r="AJ330" s="16">
        <v>0.38800000000000001</v>
      </c>
      <c r="AK330" s="15" t="s">
        <v>82</v>
      </c>
    </row>
    <row r="331" spans="1:37" x14ac:dyDescent="0.5">
      <c r="A331" s="16" t="s">
        <v>1560</v>
      </c>
      <c r="B331" s="16" t="s">
        <v>1561</v>
      </c>
      <c r="C331" s="16" t="s">
        <v>1562</v>
      </c>
      <c r="D331" s="16">
        <v>59691296.9375</v>
      </c>
      <c r="E331" s="16">
        <v>29986374.546875</v>
      </c>
      <c r="F331" s="16">
        <v>31995426.5</v>
      </c>
      <c r="G331" s="16">
        <v>103088511.25</v>
      </c>
      <c r="H331" s="16">
        <v>109456075.5</v>
      </c>
      <c r="I331" s="16">
        <v>132908128.25</v>
      </c>
      <c r="J331" s="16">
        <v>128943686.5</v>
      </c>
      <c r="K331" s="16">
        <v>80469252.75</v>
      </c>
      <c r="L331" s="16">
        <v>60726517.082031302</v>
      </c>
      <c r="M331" s="16">
        <v>514</v>
      </c>
      <c r="N331" s="16">
        <v>55.8</v>
      </c>
      <c r="O331" s="16">
        <f t="shared" si="69"/>
        <v>375395250.50999999</v>
      </c>
      <c r="P331" s="16">
        <f t="shared" si="70"/>
        <v>255609592.300625</v>
      </c>
      <c r="Q331" s="16">
        <f t="shared" si="68"/>
        <v>77460649</v>
      </c>
      <c r="R331" s="17">
        <f t="shared" si="66"/>
        <v>255609592.300625</v>
      </c>
      <c r="S331" s="16">
        <f t="shared" si="71"/>
        <v>62093940.189843751</v>
      </c>
      <c r="T331" s="16">
        <f t="shared" si="72"/>
        <v>356265523.21718818</v>
      </c>
      <c r="U331" s="16">
        <f t="shared" si="73"/>
        <v>69252389.5625</v>
      </c>
      <c r="V331" s="17">
        <f t="shared" si="67"/>
        <v>69252389.5625</v>
      </c>
      <c r="W331" s="16">
        <f t="shared" si="74"/>
        <v>27.929366736639185</v>
      </c>
      <c r="X331" s="16">
        <f t="shared" si="75"/>
        <v>26.045360516607897</v>
      </c>
      <c r="Y331" s="3">
        <f t="shared" si="76"/>
        <v>0.2709303236204515</v>
      </c>
      <c r="Z331" s="3">
        <f t="shared" si="77"/>
        <v>-1.8840062200312897</v>
      </c>
      <c r="AA331" s="3">
        <f t="shared" si="78"/>
        <v>0.61263886844121795</v>
      </c>
      <c r="AB331" s="3">
        <f t="shared" si="79"/>
        <v>0.21279545314804085</v>
      </c>
      <c r="AC331" s="16" t="s">
        <v>1563</v>
      </c>
      <c r="AD331" s="16" t="s">
        <v>467</v>
      </c>
      <c r="AE331" s="16" t="s">
        <v>60</v>
      </c>
      <c r="AF331" s="16" t="s">
        <v>44</v>
      </c>
      <c r="AG331" s="16" t="s">
        <v>1564</v>
      </c>
      <c r="AH331" s="16">
        <v>2.5150000000000001</v>
      </c>
      <c r="AI331" s="16">
        <v>0.29199999999999998</v>
      </c>
      <c r="AJ331" s="16">
        <v>0.73499999999999999</v>
      </c>
      <c r="AK331" s="15" t="s">
        <v>281</v>
      </c>
    </row>
    <row r="332" spans="1:37" x14ac:dyDescent="0.5">
      <c r="A332" s="16" t="s">
        <v>1565</v>
      </c>
      <c r="B332" s="16" t="s">
        <v>1566</v>
      </c>
      <c r="C332" s="16" t="s">
        <v>1567</v>
      </c>
      <c r="D332" s="16"/>
      <c r="E332" s="16"/>
      <c r="F332" s="16">
        <v>1665077.5</v>
      </c>
      <c r="G332" s="16">
        <v>8195996.75</v>
      </c>
      <c r="H332" s="16"/>
      <c r="I332" s="16">
        <v>7210390.5</v>
      </c>
      <c r="J332" s="16">
        <v>5581457.75</v>
      </c>
      <c r="K332" s="16"/>
      <c r="L332" s="16">
        <v>3857711.375</v>
      </c>
      <c r="M332" s="16">
        <v>390</v>
      </c>
      <c r="N332" s="16">
        <v>43.5</v>
      </c>
      <c r="O332" s="16">
        <f t="shared" si="69"/>
        <v>20628564.359999999</v>
      </c>
      <c r="P332" s="16">
        <f t="shared" si="70"/>
        <v>48274420.857499994</v>
      </c>
      <c r="Q332" s="16">
        <f t="shared" si="68"/>
        <v>-1665077.5</v>
      </c>
      <c r="R332" s="17">
        <f t="shared" si="66"/>
        <v>20628564.359999999</v>
      </c>
      <c r="S332" s="16">
        <f t="shared" si="71"/>
        <v>0</v>
      </c>
      <c r="T332" s="16">
        <f t="shared" si="72"/>
        <v>27188660.050000001</v>
      </c>
      <c r="U332" s="16">
        <f t="shared" si="73"/>
        <v>5581457.75</v>
      </c>
      <c r="V332" s="17">
        <f t="shared" si="67"/>
        <v>5581457.75</v>
      </c>
      <c r="W332" s="16">
        <f t="shared" si="74"/>
        <v>24.298140084913452</v>
      </c>
      <c r="X332" s="16">
        <f t="shared" si="75"/>
        <v>22.41221053977155</v>
      </c>
      <c r="Y332" s="3">
        <f t="shared" si="76"/>
        <v>0.27056937422280219</v>
      </c>
      <c r="Z332" s="3">
        <f t="shared" si="77"/>
        <v>-1.8859295451419029</v>
      </c>
      <c r="AA332" s="3">
        <f t="shared" si="78"/>
        <v>0.34486298144144001</v>
      </c>
      <c r="AB332" s="3">
        <f t="shared" si="79"/>
        <v>0.4623534215170757</v>
      </c>
      <c r="AC332" s="16" t="s">
        <v>310</v>
      </c>
      <c r="AD332" s="16" t="s">
        <v>551</v>
      </c>
      <c r="AE332" s="16" t="s">
        <v>60</v>
      </c>
      <c r="AF332" s="16" t="s">
        <v>52</v>
      </c>
      <c r="AG332" s="16" t="s">
        <v>1568</v>
      </c>
      <c r="AH332" s="16">
        <v>2.7869999999999999</v>
      </c>
      <c r="AI332" s="16">
        <v>0.217</v>
      </c>
      <c r="AJ332" s="16">
        <v>0.60399999999999998</v>
      </c>
      <c r="AK332" s="15" t="s">
        <v>242</v>
      </c>
    </row>
    <row r="333" spans="1:37" x14ac:dyDescent="0.5">
      <c r="A333" s="16" t="s">
        <v>1569</v>
      </c>
      <c r="B333" s="16" t="s">
        <v>1570</v>
      </c>
      <c r="C333" s="16" t="s">
        <v>1571</v>
      </c>
      <c r="D333" s="16">
        <v>17773533</v>
      </c>
      <c r="E333" s="16">
        <v>6296896.65625</v>
      </c>
      <c r="F333" s="16">
        <v>7738621.5</v>
      </c>
      <c r="G333" s="16">
        <v>52519867</v>
      </c>
      <c r="H333" s="16">
        <v>26699660</v>
      </c>
      <c r="I333" s="16">
        <v>44811089</v>
      </c>
      <c r="J333" s="16">
        <v>46800264</v>
      </c>
      <c r="K333" s="16">
        <v>36208723.5</v>
      </c>
      <c r="L333" s="16">
        <v>20647874.0625</v>
      </c>
      <c r="M333" s="16">
        <v>215</v>
      </c>
      <c r="N333" s="16">
        <v>23.9</v>
      </c>
      <c r="O333" s="16">
        <f t="shared" si="69"/>
        <v>137909579.09999999</v>
      </c>
      <c r="P333" s="16">
        <f t="shared" si="70"/>
        <v>204655907.25999999</v>
      </c>
      <c r="Q333" s="16">
        <f t="shared" si="68"/>
        <v>18961038.5</v>
      </c>
      <c r="R333" s="17">
        <f t="shared" si="66"/>
        <v>137909579.09999999</v>
      </c>
      <c r="S333" s="16">
        <f t="shared" si="71"/>
        <v>36791547.017812498</v>
      </c>
      <c r="T333" s="16">
        <f t="shared" si="72"/>
        <v>160074731.77500001</v>
      </c>
      <c r="U333" s="16">
        <f t="shared" si="73"/>
        <v>29026731</v>
      </c>
      <c r="V333" s="17">
        <f t="shared" si="67"/>
        <v>36791547.017812498</v>
      </c>
      <c r="W333" s="16">
        <f t="shared" si="74"/>
        <v>27.039147427989235</v>
      </c>
      <c r="X333" s="16">
        <f t="shared" si="75"/>
        <v>25.132871004507269</v>
      </c>
      <c r="Y333" s="3">
        <f t="shared" si="76"/>
        <v>0.26678021394826013</v>
      </c>
      <c r="Z333" s="3">
        <f t="shared" si="77"/>
        <v>-1.9062764234819649</v>
      </c>
      <c r="AA333" s="3">
        <f t="shared" si="78"/>
        <v>0.29431175200217996</v>
      </c>
      <c r="AB333" s="3">
        <f t="shared" si="79"/>
        <v>0.53119239597786916</v>
      </c>
      <c r="AC333" s="16" t="s">
        <v>334</v>
      </c>
      <c r="AD333" s="16" t="s">
        <v>1572</v>
      </c>
      <c r="AE333" s="16" t="s">
        <v>80</v>
      </c>
      <c r="AF333" s="16" t="s">
        <v>44</v>
      </c>
      <c r="AG333" s="16" t="s">
        <v>1573</v>
      </c>
      <c r="AH333" s="16">
        <v>4.6790000000000003</v>
      </c>
      <c r="AI333" s="16">
        <v>0.17299999999999999</v>
      </c>
      <c r="AJ333" s="16">
        <v>0.80800000000000005</v>
      </c>
      <c r="AK333" s="15" t="s">
        <v>82</v>
      </c>
    </row>
    <row r="334" spans="1:37" x14ac:dyDescent="0.5">
      <c r="A334" s="16" t="s">
        <v>1574</v>
      </c>
      <c r="B334" s="16" t="s">
        <v>1575</v>
      </c>
      <c r="C334" s="16" t="s">
        <v>1576</v>
      </c>
      <c r="D334" s="16">
        <v>305236487.375</v>
      </c>
      <c r="E334" s="16">
        <v>21324539.3125</v>
      </c>
      <c r="F334" s="16">
        <v>39173083.21875</v>
      </c>
      <c r="G334" s="16">
        <v>169250716.34375</v>
      </c>
      <c r="H334" s="16">
        <v>171614906.375</v>
      </c>
      <c r="I334" s="16">
        <v>1243985157.5</v>
      </c>
      <c r="J334" s="16">
        <v>132814092.75</v>
      </c>
      <c r="K334" s="16">
        <v>797600893</v>
      </c>
      <c r="L334" s="16">
        <v>56500161.40625</v>
      </c>
      <c r="M334" s="16">
        <v>745</v>
      </c>
      <c r="N334" s="16">
        <v>81.7</v>
      </c>
      <c r="O334" s="16">
        <f t="shared" si="69"/>
        <v>4481900916.3262501</v>
      </c>
      <c r="P334" s="16">
        <f t="shared" si="70"/>
        <v>-800956191.37406242</v>
      </c>
      <c r="Q334" s="16">
        <f t="shared" si="68"/>
        <v>132441823.15625</v>
      </c>
      <c r="R334" s="17">
        <f t="shared" si="66"/>
        <v>132441823.15625</v>
      </c>
      <c r="S334" s="16">
        <f t="shared" si="71"/>
        <v>954819915.03562498</v>
      </c>
      <c r="T334" s="16">
        <f t="shared" si="72"/>
        <v>214855769.52500001</v>
      </c>
      <c r="U334" s="16">
        <f t="shared" si="73"/>
        <v>-172422394.625</v>
      </c>
      <c r="V334" s="17">
        <f t="shared" si="67"/>
        <v>214855769.52500001</v>
      </c>
      <c r="W334" s="16">
        <f t="shared" si="74"/>
        <v>26.980783534810364</v>
      </c>
      <c r="X334" s="16">
        <f t="shared" si="75"/>
        <v>27.678793277441127</v>
      </c>
      <c r="Y334" s="3">
        <f t="shared" si="76"/>
        <v>1.6222652663994293</v>
      </c>
      <c r="Z334" s="3">
        <f t="shared" si="77"/>
        <v>0.69800974263076643</v>
      </c>
      <c r="AA334" s="3">
        <f t="shared" si="78"/>
        <v>0.55855072295061337</v>
      </c>
      <c r="AB334" s="3">
        <f t="shared" si="79"/>
        <v>0.25293738172958069</v>
      </c>
      <c r="AC334" s="16" t="s">
        <v>882</v>
      </c>
      <c r="AD334" s="16" t="s">
        <v>165</v>
      </c>
      <c r="AE334" s="16" t="s">
        <v>51</v>
      </c>
      <c r="AF334" s="16" t="s">
        <v>44</v>
      </c>
      <c r="AG334" s="16" t="s">
        <v>1577</v>
      </c>
      <c r="AH334" s="16">
        <v>3.39</v>
      </c>
      <c r="AI334" s="16">
        <v>0.22800000000000001</v>
      </c>
      <c r="AJ334" s="16">
        <v>0.77400000000000002</v>
      </c>
      <c r="AK334" s="15" t="s">
        <v>82</v>
      </c>
    </row>
    <row r="335" spans="1:37" x14ac:dyDescent="0.5">
      <c r="A335" s="16" t="s">
        <v>1578</v>
      </c>
      <c r="B335" s="16" t="s">
        <v>1579</v>
      </c>
      <c r="C335" s="16" t="s">
        <v>1580</v>
      </c>
      <c r="D335" s="16">
        <v>10847841.375</v>
      </c>
      <c r="E335" s="16">
        <v>16385002.125</v>
      </c>
      <c r="F335" s="16">
        <v>16858637</v>
      </c>
      <c r="G335" s="16">
        <v>95247884.25</v>
      </c>
      <c r="H335" s="16">
        <v>94069811</v>
      </c>
      <c r="I335" s="16">
        <v>111210843.9375</v>
      </c>
      <c r="J335" s="16">
        <v>104039126</v>
      </c>
      <c r="K335" s="16">
        <v>79580642.5</v>
      </c>
      <c r="L335" s="16">
        <v>45181220</v>
      </c>
      <c r="M335" s="16">
        <v>592</v>
      </c>
      <c r="N335" s="16">
        <v>67.5</v>
      </c>
      <c r="O335" s="16">
        <f t="shared" si="69"/>
        <v>350990209.8075</v>
      </c>
      <c r="P335" s="16">
        <f t="shared" si="70"/>
        <v>497116252.53375</v>
      </c>
      <c r="Q335" s="16">
        <f t="shared" si="68"/>
        <v>77211174</v>
      </c>
      <c r="R335" s="17">
        <f t="shared" si="66"/>
        <v>350990209.8075</v>
      </c>
      <c r="S335" s="16">
        <f t="shared" si="71"/>
        <v>77730637.661249995</v>
      </c>
      <c r="T335" s="16">
        <f t="shared" si="72"/>
        <v>351200029.19999999</v>
      </c>
      <c r="U335" s="16">
        <f t="shared" si="73"/>
        <v>93191284.625</v>
      </c>
      <c r="V335" s="17">
        <f t="shared" si="67"/>
        <v>93191284.625</v>
      </c>
      <c r="W335" s="16">
        <f t="shared" si="74"/>
        <v>28.386855549004373</v>
      </c>
      <c r="X335" s="16">
        <f t="shared" si="75"/>
        <v>26.473691702607994</v>
      </c>
      <c r="Y335" s="3">
        <f t="shared" si="76"/>
        <v>0.26550964106979108</v>
      </c>
      <c r="Z335" s="3">
        <f t="shared" si="77"/>
        <v>-1.91316384639638</v>
      </c>
      <c r="AA335" s="3">
        <f t="shared" si="78"/>
        <v>0.24953963866940831</v>
      </c>
      <c r="AB335" s="3">
        <f t="shared" si="79"/>
        <v>0.60286045810449529</v>
      </c>
      <c r="AC335" s="16" t="s">
        <v>1581</v>
      </c>
      <c r="AD335" s="16" t="s">
        <v>1582</v>
      </c>
      <c r="AE335" s="16" t="s">
        <v>145</v>
      </c>
      <c r="AF335" s="16" t="s">
        <v>52</v>
      </c>
      <c r="AG335" s="16" t="s">
        <v>1583</v>
      </c>
      <c r="AH335" s="16">
        <v>4.8570000000000002</v>
      </c>
      <c r="AI335" s="16">
        <v>0.17199999999999999</v>
      </c>
      <c r="AJ335" s="16">
        <v>0.83599999999999997</v>
      </c>
      <c r="AK335" s="15" t="s">
        <v>342</v>
      </c>
    </row>
    <row r="336" spans="1:37" x14ac:dyDescent="0.5">
      <c r="A336" s="16" t="s">
        <v>1584</v>
      </c>
      <c r="B336" s="16" t="s">
        <v>1585</v>
      </c>
      <c r="C336" s="16" t="s">
        <v>1586</v>
      </c>
      <c r="D336" s="16">
        <v>817339.46875</v>
      </c>
      <c r="E336" s="16"/>
      <c r="F336" s="16"/>
      <c r="G336" s="16">
        <v>12417262.75</v>
      </c>
      <c r="H336" s="16">
        <v>8624729.25</v>
      </c>
      <c r="I336" s="16">
        <v>12771197.25</v>
      </c>
      <c r="J336" s="16">
        <v>10010458.5</v>
      </c>
      <c r="K336" s="16">
        <v>10242124.25</v>
      </c>
      <c r="L336" s="16">
        <v>3750962.65625</v>
      </c>
      <c r="M336" s="16">
        <v>245</v>
      </c>
      <c r="N336" s="16">
        <v>27.6</v>
      </c>
      <c r="O336" s="16">
        <f t="shared" si="69"/>
        <v>47508853.770000003</v>
      </c>
      <c r="P336" s="16">
        <f t="shared" si="70"/>
        <v>68323548.126562491</v>
      </c>
      <c r="Q336" s="16">
        <f t="shared" si="68"/>
        <v>8624729.25</v>
      </c>
      <c r="R336" s="17">
        <f t="shared" si="66"/>
        <v>47508853.770000003</v>
      </c>
      <c r="S336" s="16">
        <f t="shared" si="71"/>
        <v>12597812.827500001</v>
      </c>
      <c r="T336" s="16">
        <f t="shared" si="72"/>
        <v>46511936.9375</v>
      </c>
      <c r="U336" s="16">
        <f t="shared" si="73"/>
        <v>9193119.03125</v>
      </c>
      <c r="V336" s="17">
        <f t="shared" si="67"/>
        <v>12597812.827500001</v>
      </c>
      <c r="W336" s="16">
        <f t="shared" si="74"/>
        <v>25.50169306396629</v>
      </c>
      <c r="X336" s="16">
        <f t="shared" si="75"/>
        <v>23.5866699458083</v>
      </c>
      <c r="Y336" s="3">
        <f t="shared" si="76"/>
        <v>0.26516768618515968</v>
      </c>
      <c r="Z336" s="3">
        <f t="shared" si="77"/>
        <v>-1.915023118157992</v>
      </c>
      <c r="AA336" s="3">
        <f t="shared" si="78"/>
        <v>0.21248934937378428</v>
      </c>
      <c r="AB336" s="3">
        <f t="shared" si="79"/>
        <v>0.67266283325656273</v>
      </c>
      <c r="AC336" s="16" t="s">
        <v>205</v>
      </c>
      <c r="AD336" s="16" t="s">
        <v>1587</v>
      </c>
      <c r="AE336" s="16" t="s">
        <v>44</v>
      </c>
      <c r="AF336" s="16" t="s">
        <v>44</v>
      </c>
      <c r="AG336" s="16" t="s">
        <v>44</v>
      </c>
      <c r="AH336" s="16">
        <v>12.247999999999999</v>
      </c>
      <c r="AI336" s="16">
        <v>6.6000000000000003E-2</v>
      </c>
      <c r="AJ336" s="16">
        <v>0.80600000000000005</v>
      </c>
      <c r="AK336" s="15" t="s">
        <v>82</v>
      </c>
    </row>
    <row r="337" spans="1:37" x14ac:dyDescent="0.5">
      <c r="A337" s="16" t="s">
        <v>1588</v>
      </c>
      <c r="B337" s="16" t="s">
        <v>1589</v>
      </c>
      <c r="C337" s="16" t="s">
        <v>1590</v>
      </c>
      <c r="D337" s="16">
        <v>24311267.75</v>
      </c>
      <c r="E337" s="16">
        <v>14017676</v>
      </c>
      <c r="F337" s="16">
        <v>17325551.25</v>
      </c>
      <c r="G337" s="16">
        <v>77936910</v>
      </c>
      <c r="H337" s="16">
        <v>63105128</v>
      </c>
      <c r="I337" s="16">
        <v>138542074</v>
      </c>
      <c r="J337" s="16">
        <v>107359227</v>
      </c>
      <c r="K337" s="16">
        <v>69315521</v>
      </c>
      <c r="L337" s="16">
        <v>48307088.5</v>
      </c>
      <c r="M337" s="16">
        <v>385</v>
      </c>
      <c r="N337" s="16">
        <v>42.2</v>
      </c>
      <c r="O337" s="16">
        <f t="shared" si="69"/>
        <v>450925464.63</v>
      </c>
      <c r="P337" s="16">
        <f t="shared" si="70"/>
        <v>315855032.85249996</v>
      </c>
      <c r="Q337" s="16">
        <f t="shared" si="68"/>
        <v>45779576.75</v>
      </c>
      <c r="R337" s="17">
        <f t="shared" si="66"/>
        <v>315855032.85249996</v>
      </c>
      <c r="S337" s="16">
        <f t="shared" si="71"/>
        <v>68016349.349999994</v>
      </c>
      <c r="T337" s="16">
        <f t="shared" si="72"/>
        <v>384171061.90000004</v>
      </c>
      <c r="U337" s="16">
        <f t="shared" si="73"/>
        <v>83047959.25</v>
      </c>
      <c r="V337" s="17">
        <f t="shared" si="67"/>
        <v>83047959.25</v>
      </c>
      <c r="W337" s="16">
        <f t="shared" si="74"/>
        <v>28.234687319487222</v>
      </c>
      <c r="X337" s="16">
        <f t="shared" si="75"/>
        <v>26.307441381272419</v>
      </c>
      <c r="Y337" s="3">
        <f t="shared" si="76"/>
        <v>0.26293061883481933</v>
      </c>
      <c r="Z337" s="3">
        <f t="shared" si="77"/>
        <v>-1.9272459382148035</v>
      </c>
      <c r="AA337" s="3">
        <f t="shared" si="78"/>
        <v>0.59022694910772355</v>
      </c>
      <c r="AB337" s="3">
        <f t="shared" si="79"/>
        <v>0.22898096497909537</v>
      </c>
      <c r="AC337" s="16" t="s">
        <v>765</v>
      </c>
      <c r="AD337" s="16" t="s">
        <v>458</v>
      </c>
      <c r="AE337" s="16" t="s">
        <v>51</v>
      </c>
      <c r="AF337" s="16" t="s">
        <v>44</v>
      </c>
      <c r="AG337" s="16" t="s">
        <v>1591</v>
      </c>
      <c r="AH337" s="16">
        <v>4.0010000000000003</v>
      </c>
      <c r="AI337" s="16">
        <v>0.222</v>
      </c>
      <c r="AJ337" s="16">
        <v>0.88900000000000001</v>
      </c>
      <c r="AK337" s="15" t="s">
        <v>82</v>
      </c>
    </row>
    <row r="338" spans="1:37" x14ac:dyDescent="0.5">
      <c r="A338" s="16" t="s">
        <v>1592</v>
      </c>
      <c r="B338" s="16" t="s">
        <v>1593</v>
      </c>
      <c r="C338" s="16" t="s">
        <v>1594</v>
      </c>
      <c r="D338" s="16">
        <v>15000599</v>
      </c>
      <c r="E338" s="16">
        <v>1841635.84375</v>
      </c>
      <c r="F338" s="16">
        <v>4481659</v>
      </c>
      <c r="G338" s="16">
        <v>16668819</v>
      </c>
      <c r="H338" s="16">
        <v>17816418.5</v>
      </c>
      <c r="I338" s="16">
        <v>38595266</v>
      </c>
      <c r="J338" s="16">
        <v>33087618</v>
      </c>
      <c r="K338" s="16">
        <v>36020506</v>
      </c>
      <c r="L338" s="16">
        <v>15135291</v>
      </c>
      <c r="M338" s="16">
        <v>417</v>
      </c>
      <c r="N338" s="16">
        <v>44.9</v>
      </c>
      <c r="O338" s="16">
        <f t="shared" si="69"/>
        <v>126902618.04000001</v>
      </c>
      <c r="P338" s="16">
        <f t="shared" si="70"/>
        <v>9825815.7999999989</v>
      </c>
      <c r="Q338" s="16">
        <f t="shared" si="68"/>
        <v>13334759.5</v>
      </c>
      <c r="R338" s="17">
        <f t="shared" si="66"/>
        <v>13334759.5</v>
      </c>
      <c r="S338" s="16">
        <f t="shared" si="71"/>
        <v>42040010.292187497</v>
      </c>
      <c r="T338" s="16">
        <f t="shared" si="72"/>
        <v>132105036.8</v>
      </c>
      <c r="U338" s="16">
        <f t="shared" si="73"/>
        <v>18087019</v>
      </c>
      <c r="V338" s="17">
        <f t="shared" si="67"/>
        <v>42040010.292187497</v>
      </c>
      <c r="W338" s="16">
        <f t="shared" si="74"/>
        <v>23.66868846950636</v>
      </c>
      <c r="X338" s="16">
        <f t="shared" si="75"/>
        <v>25.325259686710631</v>
      </c>
      <c r="Y338" s="3">
        <f t="shared" si="76"/>
        <v>3.1526635551385458</v>
      </c>
      <c r="Z338" s="3">
        <f t="shared" si="77"/>
        <v>1.6565712172042701</v>
      </c>
      <c r="AA338" s="3">
        <f t="shared" si="78"/>
        <v>0.83651221425096245</v>
      </c>
      <c r="AB338" s="3">
        <f t="shared" si="79"/>
        <v>7.7527713347054439E-2</v>
      </c>
      <c r="AC338" s="16" t="s">
        <v>472</v>
      </c>
      <c r="AD338" s="16" t="s">
        <v>1572</v>
      </c>
      <c r="AE338" s="16" t="s">
        <v>51</v>
      </c>
      <c r="AF338" s="16" t="s">
        <v>44</v>
      </c>
      <c r="AG338" s="16" t="s">
        <v>892</v>
      </c>
      <c r="AH338" s="16">
        <v>7.383</v>
      </c>
      <c r="AI338" s="16">
        <v>0.252</v>
      </c>
      <c r="AJ338" s="16">
        <v>1.857</v>
      </c>
      <c r="AK338" s="15" t="s">
        <v>1595</v>
      </c>
    </row>
    <row r="339" spans="1:37" x14ac:dyDescent="0.5">
      <c r="A339" s="16" t="s">
        <v>1596</v>
      </c>
      <c r="B339" s="16" t="s">
        <v>1597</v>
      </c>
      <c r="C339" s="16" t="s">
        <v>1598</v>
      </c>
      <c r="D339" s="16">
        <v>1375224.25</v>
      </c>
      <c r="E339" s="16">
        <v>631815.9375</v>
      </c>
      <c r="F339" s="16">
        <v>1116808.125</v>
      </c>
      <c r="G339" s="16">
        <v>4662284</v>
      </c>
      <c r="H339" s="16">
        <v>3064016.5</v>
      </c>
      <c r="I339" s="16">
        <v>5797122.5</v>
      </c>
      <c r="J339" s="16">
        <v>5938588</v>
      </c>
      <c r="K339" s="16">
        <v>2559371.75</v>
      </c>
      <c r="L339" s="16">
        <v>2393769.25</v>
      </c>
      <c r="M339" s="16">
        <v>599</v>
      </c>
      <c r="N339" s="16">
        <v>67.3</v>
      </c>
      <c r="O339" s="16">
        <f t="shared" si="69"/>
        <v>17410769.475000001</v>
      </c>
      <c r="P339" s="16">
        <f t="shared" si="70"/>
        <v>19360781.927499998</v>
      </c>
      <c r="Q339" s="16">
        <f t="shared" si="68"/>
        <v>1947208.375</v>
      </c>
      <c r="R339" s="17">
        <f t="shared" si="66"/>
        <v>17410769.475000001</v>
      </c>
      <c r="S339" s="16">
        <f t="shared" si="71"/>
        <v>2370893.649375</v>
      </c>
      <c r="T339" s="16">
        <f t="shared" si="72"/>
        <v>15834317.950000001</v>
      </c>
      <c r="U339" s="16">
        <f t="shared" si="73"/>
        <v>4563363.75</v>
      </c>
      <c r="V339" s="17">
        <f t="shared" si="67"/>
        <v>4563363.75</v>
      </c>
      <c r="W339" s="16">
        <f t="shared" si="74"/>
        <v>24.053476629017624</v>
      </c>
      <c r="X339" s="16">
        <f t="shared" si="75"/>
        <v>22.121666226264701</v>
      </c>
      <c r="Y339" s="3">
        <f t="shared" si="76"/>
        <v>0.26210006149082044</v>
      </c>
      <c r="Z339" s="3">
        <f t="shared" si="77"/>
        <v>-1.9318104027529233</v>
      </c>
      <c r="AA339" s="3">
        <f t="shared" si="78"/>
        <v>0.41224176720510719</v>
      </c>
      <c r="AB339" s="3">
        <f t="shared" si="79"/>
        <v>0.38484800880192682</v>
      </c>
      <c r="AC339" s="16" t="s">
        <v>1599</v>
      </c>
      <c r="AD339" s="16" t="s">
        <v>1600</v>
      </c>
      <c r="AE339" s="16" t="s">
        <v>1601</v>
      </c>
      <c r="AF339" s="16" t="s">
        <v>52</v>
      </c>
      <c r="AG339" s="16" t="s">
        <v>1602</v>
      </c>
      <c r="AH339" s="16">
        <v>2.2919999999999998</v>
      </c>
      <c r="AI339" s="16">
        <v>0.24</v>
      </c>
      <c r="AJ339" s="16">
        <v>0.54900000000000004</v>
      </c>
      <c r="AK339" s="15" t="s">
        <v>1603</v>
      </c>
    </row>
    <row r="340" spans="1:37" x14ac:dyDescent="0.5">
      <c r="A340" s="16" t="s">
        <v>1604</v>
      </c>
      <c r="B340" s="16" t="s">
        <v>1605</v>
      </c>
      <c r="C340" s="16" t="s">
        <v>1606</v>
      </c>
      <c r="D340" s="16">
        <v>25223181.71875</v>
      </c>
      <c r="E340" s="16"/>
      <c r="F340" s="16"/>
      <c r="G340" s="16"/>
      <c r="H340" s="16">
        <v>95542.90625</v>
      </c>
      <c r="I340" s="16">
        <v>72941752</v>
      </c>
      <c r="J340" s="16"/>
      <c r="K340" s="16">
        <v>47583051</v>
      </c>
      <c r="L340" s="16"/>
      <c r="M340" s="16">
        <v>747</v>
      </c>
      <c r="N340" s="16">
        <v>82.8</v>
      </c>
      <c r="O340" s="16">
        <f t="shared" si="69"/>
        <v>271343317.44</v>
      </c>
      <c r="P340" s="16">
        <f t="shared" si="70"/>
        <v>-148564540.32343748</v>
      </c>
      <c r="Q340" s="16">
        <f t="shared" si="68"/>
        <v>95542.90625</v>
      </c>
      <c r="R340" s="17">
        <f t="shared" si="66"/>
        <v>95542.90625</v>
      </c>
      <c r="S340" s="16">
        <f t="shared" si="71"/>
        <v>58527152.729999997</v>
      </c>
      <c r="T340" s="16">
        <f t="shared" si="72"/>
        <v>0</v>
      </c>
      <c r="U340" s="16">
        <f t="shared" si="73"/>
        <v>-25223181.71875</v>
      </c>
      <c r="V340" s="17">
        <f>25000</f>
        <v>25000</v>
      </c>
      <c r="W340" s="16">
        <f t="shared" si="74"/>
        <v>16.54386114131459</v>
      </c>
      <c r="X340" s="16">
        <f t="shared" si="75"/>
        <v>14.609640474436812</v>
      </c>
      <c r="Y340" s="3">
        <f t="shared" si="76"/>
        <v>0.26166254493645363</v>
      </c>
      <c r="Z340" s="3">
        <f t="shared" si="77"/>
        <v>-1.9342206668777779</v>
      </c>
      <c r="AA340" s="3">
        <f t="shared" si="78"/>
        <v>0.80169255148383067</v>
      </c>
      <c r="AB340" s="3">
        <f t="shared" si="79"/>
        <v>9.5992151408846191E-2</v>
      </c>
      <c r="AC340" s="16" t="s">
        <v>1607</v>
      </c>
      <c r="AD340" s="16" t="s">
        <v>605</v>
      </c>
      <c r="AE340" s="16" t="s">
        <v>1608</v>
      </c>
      <c r="AF340" s="16" t="s">
        <v>44</v>
      </c>
      <c r="AG340" s="16" t="s">
        <v>1609</v>
      </c>
      <c r="AH340" s="16">
        <v>1.8859999999999999</v>
      </c>
      <c r="AI340" s="16">
        <v>9.5549999999999997</v>
      </c>
      <c r="AJ340" s="16">
        <v>18.024999999999999</v>
      </c>
      <c r="AK340" s="15" t="s">
        <v>62</v>
      </c>
    </row>
    <row r="341" spans="1:37" x14ac:dyDescent="0.5">
      <c r="A341" s="16" t="s">
        <v>1610</v>
      </c>
      <c r="B341" s="16" t="s">
        <v>1611</v>
      </c>
      <c r="C341" s="16" t="s">
        <v>1612</v>
      </c>
      <c r="D341" s="16">
        <v>64200127.625</v>
      </c>
      <c r="E341" s="16">
        <v>94732101.25</v>
      </c>
      <c r="F341" s="16">
        <v>95935004.25</v>
      </c>
      <c r="G341" s="16">
        <v>71380729.25</v>
      </c>
      <c r="H341" s="16">
        <v>67699420.75</v>
      </c>
      <c r="I341" s="16">
        <v>122411503.5</v>
      </c>
      <c r="J341" s="16">
        <v>104737242</v>
      </c>
      <c r="K341" s="16">
        <v>128436294.5</v>
      </c>
      <c r="L341" s="16">
        <v>43362309</v>
      </c>
      <c r="M341" s="16">
        <v>1083</v>
      </c>
      <c r="N341" s="16">
        <v>121.8</v>
      </c>
      <c r="O341" s="16">
        <f t="shared" si="69"/>
        <v>98492577.210000008</v>
      </c>
      <c r="P341" s="16">
        <f t="shared" si="70"/>
        <v>42293743.571249999</v>
      </c>
      <c r="Q341" s="16">
        <f t="shared" si="68"/>
        <v>-28235583.5</v>
      </c>
      <c r="R341" s="17">
        <f t="shared" si="66"/>
        <v>42293743.571249999</v>
      </c>
      <c r="S341" s="16">
        <f t="shared" si="71"/>
        <v>41456157.697499998</v>
      </c>
      <c r="T341" s="16">
        <f t="shared" si="72"/>
        <v>-651901421.10000002</v>
      </c>
      <c r="U341" s="16">
        <f t="shared" si="73"/>
        <v>40537114.375</v>
      </c>
      <c r="V341" s="17">
        <f t="shared" ref="V341:V404" si="80">MEDIAN(S341:U341)</f>
        <v>40537114.375</v>
      </c>
      <c r="W341" s="16">
        <f t="shared" si="74"/>
        <v>25.333940928353307</v>
      </c>
      <c r="X341" s="16">
        <f t="shared" si="75"/>
        <v>25.272740058762583</v>
      </c>
      <c r="Y341" s="3">
        <f t="shared" si="76"/>
        <v>0.95846597988445503</v>
      </c>
      <c r="Z341" s="3">
        <f t="shared" si="77"/>
        <v>-6.120086959072258E-2</v>
      </c>
      <c r="AA341" s="3">
        <f t="shared" si="78"/>
        <v>0.43705407047600142</v>
      </c>
      <c r="AB341" s="3">
        <f t="shared" si="79"/>
        <v>0.35946483063433066</v>
      </c>
      <c r="AC341" s="16" t="s">
        <v>105</v>
      </c>
      <c r="AD341" s="16" t="s">
        <v>732</v>
      </c>
      <c r="AE341" s="16" t="s">
        <v>80</v>
      </c>
      <c r="AF341" s="16" t="s">
        <v>44</v>
      </c>
      <c r="AG341" s="16" t="s">
        <v>44</v>
      </c>
      <c r="AH341" s="16">
        <v>1.1060000000000001</v>
      </c>
      <c r="AI341" s="16">
        <v>1.327</v>
      </c>
      <c r="AJ341" s="16">
        <v>1.4670000000000001</v>
      </c>
      <c r="AK341" s="15" t="s">
        <v>485</v>
      </c>
    </row>
    <row r="342" spans="1:37" x14ac:dyDescent="0.5">
      <c r="A342" s="16" t="s">
        <v>1613</v>
      </c>
      <c r="B342" s="16" t="s">
        <v>1614</v>
      </c>
      <c r="C342" s="16" t="s">
        <v>1615</v>
      </c>
      <c r="D342" s="16">
        <v>7072611.5</v>
      </c>
      <c r="E342" s="16">
        <v>4392610.5</v>
      </c>
      <c r="F342" s="16">
        <v>1079019.125</v>
      </c>
      <c r="G342" s="16">
        <v>19243202</v>
      </c>
      <c r="H342" s="16">
        <v>18047048</v>
      </c>
      <c r="I342" s="16">
        <v>16047268</v>
      </c>
      <c r="J342" s="16">
        <v>21631204</v>
      </c>
      <c r="K342" s="16">
        <v>12613911</v>
      </c>
      <c r="L342" s="16">
        <v>7496677</v>
      </c>
      <c r="M342" s="16">
        <v>184</v>
      </c>
      <c r="N342" s="16">
        <v>21.4</v>
      </c>
      <c r="O342" s="16">
        <f t="shared" si="69"/>
        <v>55681885.815000005</v>
      </c>
      <c r="P342" s="16">
        <f t="shared" si="70"/>
        <v>71684778.045000002</v>
      </c>
      <c r="Q342" s="16">
        <f t="shared" si="68"/>
        <v>16968028.875</v>
      </c>
      <c r="R342" s="17">
        <f t="shared" si="66"/>
        <v>55681885.815000005</v>
      </c>
      <c r="S342" s="16">
        <f t="shared" si="71"/>
        <v>10112199.615</v>
      </c>
      <c r="T342" s="16">
        <f t="shared" si="72"/>
        <v>79578957.650000006</v>
      </c>
      <c r="U342" s="16">
        <f t="shared" si="73"/>
        <v>14558592.5</v>
      </c>
      <c r="V342" s="17">
        <f t="shared" si="80"/>
        <v>14558592.5</v>
      </c>
      <c r="W342" s="16">
        <f t="shared" si="74"/>
        <v>25.730704736926143</v>
      </c>
      <c r="X342" s="16">
        <f t="shared" si="75"/>
        <v>23.795367549183307</v>
      </c>
      <c r="Y342" s="3">
        <f t="shared" si="76"/>
        <v>0.26146011915562845</v>
      </c>
      <c r="Z342" s="3">
        <f t="shared" si="77"/>
        <v>-1.9353371877428318</v>
      </c>
      <c r="AA342" s="3">
        <f t="shared" si="78"/>
        <v>0.50027006373749483</v>
      </c>
      <c r="AB342" s="3">
        <f t="shared" si="79"/>
        <v>0.300795484609301</v>
      </c>
      <c r="AC342" s="16" t="s">
        <v>92</v>
      </c>
      <c r="AD342" s="16" t="s">
        <v>93</v>
      </c>
      <c r="AE342" s="16" t="s">
        <v>51</v>
      </c>
      <c r="AF342" s="16" t="s">
        <v>44</v>
      </c>
      <c r="AG342" s="16" t="s">
        <v>61</v>
      </c>
      <c r="AH342" s="16">
        <v>2.8719999999999999</v>
      </c>
      <c r="AI342" s="16">
        <v>0.24299999999999999</v>
      </c>
      <c r="AJ342" s="16">
        <v>0.69899999999999995</v>
      </c>
      <c r="AK342" s="15" t="s">
        <v>82</v>
      </c>
    </row>
    <row r="343" spans="1:37" x14ac:dyDescent="0.5">
      <c r="A343" s="16" t="s">
        <v>1616</v>
      </c>
      <c r="B343" s="16" t="s">
        <v>1617</v>
      </c>
      <c r="C343" s="16" t="s">
        <v>1618</v>
      </c>
      <c r="D343" s="16">
        <v>16901990</v>
      </c>
      <c r="E343" s="16">
        <v>14746475.125</v>
      </c>
      <c r="F343" s="16">
        <v>16282237.5</v>
      </c>
      <c r="G343" s="16">
        <v>45151372.5</v>
      </c>
      <c r="H343" s="16">
        <v>48949771.5</v>
      </c>
      <c r="I343" s="16">
        <v>49473389</v>
      </c>
      <c r="J343" s="16">
        <v>35844838.5</v>
      </c>
      <c r="K343" s="16">
        <v>40982678.25</v>
      </c>
      <c r="L343" s="16">
        <v>21304791.5</v>
      </c>
      <c r="M343" s="16">
        <v>415</v>
      </c>
      <c r="N343" s="16">
        <v>45.6</v>
      </c>
      <c r="O343" s="16">
        <f t="shared" si="69"/>
        <v>123471083.58000001</v>
      </c>
      <c r="P343" s="16">
        <f t="shared" si="70"/>
        <v>166388862.92499998</v>
      </c>
      <c r="Q343" s="16">
        <f t="shared" si="68"/>
        <v>32667534</v>
      </c>
      <c r="R343" s="17">
        <f t="shared" si="66"/>
        <v>123471083.58000001</v>
      </c>
      <c r="S343" s="16">
        <f t="shared" si="71"/>
        <v>32270529.84375</v>
      </c>
      <c r="T343" s="16">
        <f t="shared" si="72"/>
        <v>62279669.600000001</v>
      </c>
      <c r="U343" s="16">
        <f t="shared" si="73"/>
        <v>18942848.5</v>
      </c>
      <c r="V343" s="17">
        <f t="shared" si="80"/>
        <v>32270529.84375</v>
      </c>
      <c r="W343" s="16">
        <f t="shared" si="74"/>
        <v>26.879597967221439</v>
      </c>
      <c r="X343" s="16">
        <f t="shared" si="75"/>
        <v>24.943713929568936</v>
      </c>
      <c r="Y343" s="3">
        <f t="shared" si="76"/>
        <v>0.26136103213867978</v>
      </c>
      <c r="Z343" s="3">
        <f t="shared" si="77"/>
        <v>-1.9358840376525037</v>
      </c>
      <c r="AA343" s="3">
        <f t="shared" si="78"/>
        <v>0.13228528017746033</v>
      </c>
      <c r="AB343" s="3">
        <f t="shared" si="79"/>
        <v>0.87848847851364009</v>
      </c>
      <c r="AC343" s="16" t="s">
        <v>41</v>
      </c>
      <c r="AD343" s="16" t="s">
        <v>87</v>
      </c>
      <c r="AE343" s="16" t="s">
        <v>43</v>
      </c>
      <c r="AF343" s="16" t="s">
        <v>44</v>
      </c>
      <c r="AG343" s="16" t="s">
        <v>1619</v>
      </c>
      <c r="AH343" s="16">
        <v>2.2010000000000001</v>
      </c>
      <c r="AI343" s="16">
        <v>0.33300000000000002</v>
      </c>
      <c r="AJ343" s="16">
        <v>0.73199999999999998</v>
      </c>
      <c r="AK343" s="15" t="s">
        <v>45</v>
      </c>
    </row>
    <row r="344" spans="1:37" x14ac:dyDescent="0.5">
      <c r="A344" s="16" t="s">
        <v>1620</v>
      </c>
      <c r="B344" s="16" t="s">
        <v>1621</v>
      </c>
      <c r="C344" s="16" t="s">
        <v>1622</v>
      </c>
      <c r="D344" s="16">
        <v>265286824.5625</v>
      </c>
      <c r="E344" s="16">
        <v>129341394.625</v>
      </c>
      <c r="F344" s="16">
        <v>217945988.75</v>
      </c>
      <c r="G344" s="16">
        <v>551662681</v>
      </c>
      <c r="H344" s="16">
        <v>440438515.6875</v>
      </c>
      <c r="I344" s="16">
        <v>554844722</v>
      </c>
      <c r="J344" s="16">
        <v>554449297.5</v>
      </c>
      <c r="K344" s="16">
        <v>395432148.875</v>
      </c>
      <c r="L344" s="16">
        <v>273539580.25</v>
      </c>
      <c r="M344" s="16">
        <v>463</v>
      </c>
      <c r="N344" s="16">
        <v>50.9</v>
      </c>
      <c r="O344" s="16">
        <f t="shared" si="69"/>
        <v>1253263287.6900001</v>
      </c>
      <c r="P344" s="16">
        <f t="shared" si="70"/>
        <v>1686753794.4168749</v>
      </c>
      <c r="Q344" s="16">
        <f t="shared" si="68"/>
        <v>222492526.9375</v>
      </c>
      <c r="R344" s="17">
        <f t="shared" si="66"/>
        <v>1253263287.6900001</v>
      </c>
      <c r="S344" s="16">
        <f t="shared" si="71"/>
        <v>327291627.72750002</v>
      </c>
      <c r="T344" s="16">
        <f t="shared" si="72"/>
        <v>689360534.60000002</v>
      </c>
      <c r="U344" s="16">
        <f t="shared" si="73"/>
        <v>289162472.9375</v>
      </c>
      <c r="V344" s="17">
        <f t="shared" si="80"/>
        <v>327291627.72750002</v>
      </c>
      <c r="W344" s="16">
        <f t="shared" si="74"/>
        <v>30.223042384322628</v>
      </c>
      <c r="X344" s="16">
        <f t="shared" si="75"/>
        <v>28.286001457141506</v>
      </c>
      <c r="Y344" s="3">
        <f t="shared" si="76"/>
        <v>0.26115153211801173</v>
      </c>
      <c r="Z344" s="3">
        <f t="shared" si="77"/>
        <v>-1.9370409271811222</v>
      </c>
      <c r="AA344" s="3">
        <f t="shared" si="78"/>
        <v>0.21329204133656543</v>
      </c>
      <c r="AB344" s="3">
        <f t="shared" si="79"/>
        <v>0.67102534927676605</v>
      </c>
      <c r="AC344" s="16" t="s">
        <v>1623</v>
      </c>
      <c r="AD344" s="16" t="s">
        <v>1624</v>
      </c>
      <c r="AE344" s="16" t="s">
        <v>60</v>
      </c>
      <c r="AF344" s="16" t="s">
        <v>44</v>
      </c>
      <c r="AG344" s="16" t="s">
        <v>1625</v>
      </c>
      <c r="AH344" s="16">
        <v>1.8140000000000001</v>
      </c>
      <c r="AI344" s="16">
        <v>0.39500000000000002</v>
      </c>
      <c r="AJ344" s="16">
        <v>0.71699999999999997</v>
      </c>
      <c r="AK344" s="15" t="s">
        <v>62</v>
      </c>
    </row>
    <row r="345" spans="1:37" x14ac:dyDescent="0.5">
      <c r="A345" s="16" t="s">
        <v>1626</v>
      </c>
      <c r="B345" s="16" t="s">
        <v>1627</v>
      </c>
      <c r="C345" s="16" t="s">
        <v>1628</v>
      </c>
      <c r="D345" s="16">
        <v>15140696.125</v>
      </c>
      <c r="E345" s="16">
        <v>1718306.8125</v>
      </c>
      <c r="F345" s="16">
        <v>8282376.375</v>
      </c>
      <c r="G345" s="16">
        <v>38438149.25</v>
      </c>
      <c r="H345" s="16">
        <v>32438387.25</v>
      </c>
      <c r="I345" s="16">
        <v>42262231.1875</v>
      </c>
      <c r="J345" s="16">
        <v>43150765.5</v>
      </c>
      <c r="K345" s="16">
        <v>28205764.5</v>
      </c>
      <c r="L345" s="16">
        <v>16514425.625</v>
      </c>
      <c r="M345" s="16">
        <v>216</v>
      </c>
      <c r="N345" s="16">
        <v>24.4</v>
      </c>
      <c r="O345" s="16">
        <f t="shared" si="69"/>
        <v>126405059.9025</v>
      </c>
      <c r="P345" s="16">
        <f t="shared" si="70"/>
        <v>137221998.90625</v>
      </c>
      <c r="Q345" s="16">
        <f t="shared" si="68"/>
        <v>24156010.875</v>
      </c>
      <c r="R345" s="17">
        <f t="shared" si="66"/>
        <v>126405059.9025</v>
      </c>
      <c r="S345" s="16">
        <f t="shared" si="71"/>
        <v>32579572.955625001</v>
      </c>
      <c r="T345" s="16">
        <f t="shared" si="72"/>
        <v>102077410.7</v>
      </c>
      <c r="U345" s="16">
        <f t="shared" si="73"/>
        <v>28010069.375</v>
      </c>
      <c r="V345" s="17">
        <f t="shared" si="80"/>
        <v>32579572.955625001</v>
      </c>
      <c r="W345" s="16">
        <f t="shared" si="74"/>
        <v>26.913478973801713</v>
      </c>
      <c r="X345" s="16">
        <f t="shared" si="75"/>
        <v>24.957464357736114</v>
      </c>
      <c r="Y345" s="3">
        <f t="shared" si="76"/>
        <v>0.25773946850509466</v>
      </c>
      <c r="Z345" s="3">
        <f t="shared" si="77"/>
        <v>-1.9560146160655967</v>
      </c>
      <c r="AA345" s="3">
        <f t="shared" si="78"/>
        <v>0.27955681910563257</v>
      </c>
      <c r="AB345" s="3">
        <f t="shared" si="79"/>
        <v>0.55352990972321869</v>
      </c>
      <c r="AC345" s="16" t="s">
        <v>78</v>
      </c>
      <c r="AD345" s="16" t="s">
        <v>1629</v>
      </c>
      <c r="AE345" s="16" t="s">
        <v>80</v>
      </c>
      <c r="AF345" s="16" t="s">
        <v>44</v>
      </c>
      <c r="AG345" s="16" t="s">
        <v>1630</v>
      </c>
      <c r="AH345" s="16">
        <v>3.4060000000000001</v>
      </c>
      <c r="AI345" s="16">
        <v>0.215</v>
      </c>
      <c r="AJ345" s="16">
        <v>0.73399999999999999</v>
      </c>
      <c r="AK345" s="15" t="s">
        <v>82</v>
      </c>
    </row>
    <row r="346" spans="1:37" x14ac:dyDescent="0.5">
      <c r="A346" s="16" t="s">
        <v>1631</v>
      </c>
      <c r="B346" s="16" t="s">
        <v>1632</v>
      </c>
      <c r="C346" s="16" t="s">
        <v>1633</v>
      </c>
      <c r="D346" s="16">
        <v>1432589.25</v>
      </c>
      <c r="E346" s="16">
        <v>1602361.125</v>
      </c>
      <c r="F346" s="16">
        <v>1100894.78125</v>
      </c>
      <c r="G346" s="16">
        <v>16572934</v>
      </c>
      <c r="H346" s="16">
        <v>10370283</v>
      </c>
      <c r="I346" s="16">
        <v>6284281.5</v>
      </c>
      <c r="J346" s="16">
        <v>12107892.5</v>
      </c>
      <c r="K346" s="16">
        <v>2540605.75</v>
      </c>
      <c r="L346" s="16">
        <v>4478232.75</v>
      </c>
      <c r="M346" s="16">
        <v>1394</v>
      </c>
      <c r="N346" s="16">
        <v>157.80000000000001</v>
      </c>
      <c r="O346" s="16">
        <f t="shared" si="69"/>
        <v>19282198.59375</v>
      </c>
      <c r="P346" s="16">
        <f t="shared" si="70"/>
        <v>89176630.577500001</v>
      </c>
      <c r="Q346" s="16">
        <f t="shared" si="68"/>
        <v>9269388.21875</v>
      </c>
      <c r="R346" s="17">
        <f t="shared" si="66"/>
        <v>19282198.59375</v>
      </c>
      <c r="S346" s="16">
        <f t="shared" si="71"/>
        <v>1154040.8887499999</v>
      </c>
      <c r="T346" s="16">
        <f t="shared" si="72"/>
        <v>41878990.8125</v>
      </c>
      <c r="U346" s="16">
        <f t="shared" si="73"/>
        <v>10675303.25</v>
      </c>
      <c r="V346" s="17">
        <f t="shared" si="80"/>
        <v>10675303.25</v>
      </c>
      <c r="W346" s="16">
        <f t="shared" si="74"/>
        <v>24.200766224050163</v>
      </c>
      <c r="X346" s="16">
        <f t="shared" si="75"/>
        <v>23.347773716826122</v>
      </c>
      <c r="Y346" s="3">
        <f t="shared" si="76"/>
        <v>0.55363516759236264</v>
      </c>
      <c r="Z346" s="3">
        <f t="shared" si="77"/>
        <v>-0.85299250722403785</v>
      </c>
      <c r="AA346" s="3">
        <f t="shared" si="78"/>
        <v>0.27056877271513946</v>
      </c>
      <c r="AB346" s="3">
        <f t="shared" si="79"/>
        <v>0.56772232828562097</v>
      </c>
      <c r="AC346" s="16" t="s">
        <v>205</v>
      </c>
      <c r="AD346" s="16" t="s">
        <v>1634</v>
      </c>
      <c r="AE346" s="16" t="s">
        <v>381</v>
      </c>
      <c r="AF346" s="16" t="s">
        <v>52</v>
      </c>
      <c r="AG346" s="16" t="s">
        <v>1635</v>
      </c>
      <c r="AH346" s="16">
        <v>3.1259999999999999</v>
      </c>
      <c r="AI346" s="16">
        <v>0.13800000000000001</v>
      </c>
      <c r="AJ346" s="16">
        <v>0.432</v>
      </c>
      <c r="AK346" s="15" t="s">
        <v>242</v>
      </c>
    </row>
    <row r="347" spans="1:37" x14ac:dyDescent="0.5">
      <c r="A347" s="16" t="s">
        <v>1636</v>
      </c>
      <c r="B347" s="16" t="s">
        <v>1637</v>
      </c>
      <c r="C347" s="16" t="s">
        <v>1638</v>
      </c>
      <c r="D347" s="16">
        <v>15140696.125</v>
      </c>
      <c r="E347" s="16">
        <v>1718306.8125</v>
      </c>
      <c r="F347" s="16">
        <v>8282376.375</v>
      </c>
      <c r="G347" s="16">
        <v>38438149.25</v>
      </c>
      <c r="H347" s="16">
        <v>32438387.25</v>
      </c>
      <c r="I347" s="16">
        <v>42262231.1875</v>
      </c>
      <c r="J347" s="16">
        <v>43150765.5</v>
      </c>
      <c r="K347" s="16">
        <v>28205764.5</v>
      </c>
      <c r="L347" s="16">
        <v>16514425.625</v>
      </c>
      <c r="M347" s="16">
        <v>218</v>
      </c>
      <c r="N347" s="16">
        <v>24.5</v>
      </c>
      <c r="O347" s="16">
        <f t="shared" si="69"/>
        <v>126405059.9025</v>
      </c>
      <c r="P347" s="16">
        <f t="shared" si="70"/>
        <v>137221998.90625</v>
      </c>
      <c r="Q347" s="16">
        <f t="shared" si="68"/>
        <v>24156010.875</v>
      </c>
      <c r="R347" s="17">
        <f t="shared" si="66"/>
        <v>126405059.9025</v>
      </c>
      <c r="S347" s="16">
        <f t="shared" si="71"/>
        <v>32579572.955625001</v>
      </c>
      <c r="T347" s="16">
        <f t="shared" si="72"/>
        <v>102077410.7</v>
      </c>
      <c r="U347" s="16">
        <f t="shared" si="73"/>
        <v>28010069.375</v>
      </c>
      <c r="V347" s="17">
        <f t="shared" si="80"/>
        <v>32579572.955625001</v>
      </c>
      <c r="W347" s="16">
        <f t="shared" si="74"/>
        <v>26.913478973801713</v>
      </c>
      <c r="X347" s="16">
        <f t="shared" si="75"/>
        <v>24.957464357736114</v>
      </c>
      <c r="Y347" s="3">
        <f t="shared" si="76"/>
        <v>0.25773946850509466</v>
      </c>
      <c r="Z347" s="3">
        <f t="shared" si="77"/>
        <v>-1.9560146160655967</v>
      </c>
      <c r="AA347" s="3">
        <f t="shared" si="78"/>
        <v>0.27955681910563257</v>
      </c>
      <c r="AB347" s="3">
        <f t="shared" si="79"/>
        <v>0.55352990972321869</v>
      </c>
      <c r="AC347" s="16" t="s">
        <v>1639</v>
      </c>
      <c r="AD347" s="16" t="s">
        <v>195</v>
      </c>
      <c r="AE347" s="16" t="s">
        <v>80</v>
      </c>
      <c r="AF347" s="16" t="s">
        <v>44</v>
      </c>
      <c r="AG347" s="16" t="s">
        <v>1640</v>
      </c>
      <c r="AH347" s="16">
        <v>3.4060000000000001</v>
      </c>
      <c r="AI347" s="16">
        <v>0.215</v>
      </c>
      <c r="AJ347" s="16">
        <v>0.73399999999999999</v>
      </c>
      <c r="AK347" s="15" t="s">
        <v>82</v>
      </c>
    </row>
    <row r="348" spans="1:37" x14ac:dyDescent="0.5">
      <c r="A348" s="16" t="s">
        <v>1641</v>
      </c>
      <c r="B348" s="16" t="s">
        <v>1642</v>
      </c>
      <c r="C348" s="16" t="s">
        <v>1643</v>
      </c>
      <c r="D348" s="16">
        <v>125089721.34375</v>
      </c>
      <c r="E348" s="16">
        <v>86720173.25</v>
      </c>
      <c r="F348" s="16">
        <v>97148414.9375</v>
      </c>
      <c r="G348" s="16">
        <v>261125436</v>
      </c>
      <c r="H348" s="16">
        <v>192930904.75</v>
      </c>
      <c r="I348" s="16">
        <v>243850863.5</v>
      </c>
      <c r="J348" s="16">
        <v>265695631</v>
      </c>
      <c r="K348" s="16">
        <v>193627958.625</v>
      </c>
      <c r="L348" s="16">
        <v>159116249.25</v>
      </c>
      <c r="M348" s="16">
        <v>710</v>
      </c>
      <c r="N348" s="16">
        <v>76.599999999999994</v>
      </c>
      <c r="O348" s="16">
        <f t="shared" si="69"/>
        <v>545733108.65250003</v>
      </c>
      <c r="P348" s="16">
        <f t="shared" si="70"/>
        <v>801250359.3253125</v>
      </c>
      <c r="Q348" s="16">
        <f t="shared" si="68"/>
        <v>95782489.8125</v>
      </c>
      <c r="R348" s="17">
        <f t="shared" si="66"/>
        <v>545733108.65250003</v>
      </c>
      <c r="S348" s="16">
        <f t="shared" si="71"/>
        <v>131496576.01125</v>
      </c>
      <c r="T348" s="16">
        <f t="shared" si="72"/>
        <v>768401145.47500002</v>
      </c>
      <c r="U348" s="16">
        <f t="shared" si="73"/>
        <v>140605909.65625</v>
      </c>
      <c r="V348" s="17">
        <f t="shared" si="80"/>
        <v>140605909.65625</v>
      </c>
      <c r="W348" s="16">
        <f t="shared" si="74"/>
        <v>29.023620331194671</v>
      </c>
      <c r="X348" s="16">
        <f t="shared" si="75"/>
        <v>27.067081991152254</v>
      </c>
      <c r="Y348" s="3">
        <f t="shared" si="76"/>
        <v>0.25764592147144577</v>
      </c>
      <c r="Z348" s="3">
        <f t="shared" si="77"/>
        <v>-1.9565383400424188</v>
      </c>
      <c r="AA348" s="3">
        <f t="shared" si="78"/>
        <v>0.44431714217257046</v>
      </c>
      <c r="AB348" s="3">
        <f t="shared" si="79"/>
        <v>0.3523069309469738</v>
      </c>
      <c r="AC348" s="16" t="s">
        <v>409</v>
      </c>
      <c r="AD348" s="16" t="s">
        <v>311</v>
      </c>
      <c r="AE348" s="16" t="s">
        <v>60</v>
      </c>
      <c r="AF348" s="16" t="s">
        <v>44</v>
      </c>
      <c r="AG348" s="16" t="s">
        <v>1644</v>
      </c>
      <c r="AH348" s="16">
        <v>1.9930000000000001</v>
      </c>
      <c r="AI348" s="16">
        <v>0.39800000000000002</v>
      </c>
      <c r="AJ348" s="16">
        <v>0.79400000000000004</v>
      </c>
      <c r="AK348" s="15" t="s">
        <v>45</v>
      </c>
    </row>
    <row r="349" spans="1:37" x14ac:dyDescent="0.5">
      <c r="A349" s="16" t="s">
        <v>1645</v>
      </c>
      <c r="B349" s="16" t="s">
        <v>1646</v>
      </c>
      <c r="C349" s="16" t="s">
        <v>1647</v>
      </c>
      <c r="D349" s="16">
        <v>21949317</v>
      </c>
      <c r="E349" s="16">
        <v>5450556.25</v>
      </c>
      <c r="F349" s="16">
        <v>9736134</v>
      </c>
      <c r="G349" s="16">
        <v>42793739.625</v>
      </c>
      <c r="H349" s="16">
        <v>40411075</v>
      </c>
      <c r="I349" s="16">
        <v>50103147</v>
      </c>
      <c r="J349" s="16">
        <v>45581599.375</v>
      </c>
      <c r="K349" s="16">
        <v>30984426</v>
      </c>
      <c r="L349" s="16">
        <v>13567050.21875</v>
      </c>
      <c r="M349" s="16">
        <v>213</v>
      </c>
      <c r="N349" s="16">
        <v>23.3</v>
      </c>
      <c r="O349" s="16">
        <f t="shared" si="69"/>
        <v>150165288.36000001</v>
      </c>
      <c r="P349" s="16">
        <f t="shared" si="70"/>
        <v>122773649.26124999</v>
      </c>
      <c r="Q349" s="16">
        <f t="shared" si="68"/>
        <v>30674941</v>
      </c>
      <c r="R349" s="17">
        <f t="shared" si="66"/>
        <v>122773649.26124999</v>
      </c>
      <c r="S349" s="16">
        <f t="shared" si="71"/>
        <v>31406659.7925</v>
      </c>
      <c r="T349" s="16">
        <f t="shared" si="72"/>
        <v>47503361.112500004</v>
      </c>
      <c r="U349" s="16">
        <f t="shared" si="73"/>
        <v>23632282.375</v>
      </c>
      <c r="V349" s="17">
        <f t="shared" si="80"/>
        <v>31406659.7925</v>
      </c>
      <c r="W349" s="16">
        <f t="shared" si="74"/>
        <v>26.871425709387644</v>
      </c>
      <c r="X349" s="16">
        <f t="shared" si="75"/>
        <v>24.904567179724811</v>
      </c>
      <c r="Y349" s="3">
        <f t="shared" si="76"/>
        <v>0.25580945081847151</v>
      </c>
      <c r="Z349" s="3">
        <f t="shared" si="77"/>
        <v>-1.9668585296628331</v>
      </c>
      <c r="AA349" s="3">
        <f t="shared" si="78"/>
        <v>0.1753852897932755</v>
      </c>
      <c r="AB349" s="3">
        <f t="shared" si="79"/>
        <v>0.75600683531157831</v>
      </c>
      <c r="AC349" s="16" t="s">
        <v>354</v>
      </c>
      <c r="AD349" s="16" t="s">
        <v>716</v>
      </c>
      <c r="AE349" s="16" t="s">
        <v>99</v>
      </c>
      <c r="AF349" s="16" t="s">
        <v>52</v>
      </c>
      <c r="AG349" s="16" t="s">
        <v>356</v>
      </c>
      <c r="AH349" s="16">
        <v>3.1819999999999999</v>
      </c>
      <c r="AI349" s="16">
        <v>0.22800000000000001</v>
      </c>
      <c r="AJ349" s="16">
        <v>0.72399999999999998</v>
      </c>
      <c r="AK349" s="15" t="s">
        <v>54</v>
      </c>
    </row>
    <row r="350" spans="1:37" x14ac:dyDescent="0.5">
      <c r="A350" s="16" t="s">
        <v>1648</v>
      </c>
      <c r="B350" s="16" t="s">
        <v>1649</v>
      </c>
      <c r="C350" s="16" t="s">
        <v>1650</v>
      </c>
      <c r="D350" s="16">
        <v>32743110.5625</v>
      </c>
      <c r="E350" s="16">
        <v>18009056</v>
      </c>
      <c r="F350" s="16">
        <v>21200220</v>
      </c>
      <c r="G350" s="16">
        <v>146527263</v>
      </c>
      <c r="H350" s="16">
        <v>87966563</v>
      </c>
      <c r="I350" s="16">
        <v>45909627</v>
      </c>
      <c r="J350" s="16">
        <v>56255158.125</v>
      </c>
      <c r="K350" s="16">
        <v>30204901.125</v>
      </c>
      <c r="L350" s="16">
        <v>26869676.75</v>
      </c>
      <c r="M350" s="16">
        <v>1270</v>
      </c>
      <c r="N350" s="16">
        <v>140.9</v>
      </c>
      <c r="O350" s="16">
        <f t="shared" si="69"/>
        <v>91918994.040000007</v>
      </c>
      <c r="P350" s="16">
        <f t="shared" si="70"/>
        <v>670188657.85687494</v>
      </c>
      <c r="Q350" s="16">
        <f t="shared" si="68"/>
        <v>66766343</v>
      </c>
      <c r="R350" s="17">
        <f t="shared" si="66"/>
        <v>91918994.040000007</v>
      </c>
      <c r="S350" s="16">
        <f t="shared" si="71"/>
        <v>15000889.50375</v>
      </c>
      <c r="T350" s="16">
        <f t="shared" si="72"/>
        <v>70301263.700000003</v>
      </c>
      <c r="U350" s="16">
        <f t="shared" si="73"/>
        <v>23512047.5625</v>
      </c>
      <c r="V350" s="17">
        <f t="shared" si="80"/>
        <v>23512047.5625</v>
      </c>
      <c r="W350" s="16">
        <f t="shared" si="74"/>
        <v>26.453859673450516</v>
      </c>
      <c r="X350" s="16">
        <f t="shared" si="75"/>
        <v>24.48689684674288</v>
      </c>
      <c r="Y350" s="3">
        <f t="shared" si="76"/>
        <v>0.25579095820248382</v>
      </c>
      <c r="Z350" s="3">
        <f t="shared" si="77"/>
        <v>-1.9669628267076351</v>
      </c>
      <c r="AA350" s="3">
        <f t="shared" si="78"/>
        <v>0.31437074292718914</v>
      </c>
      <c r="AB350" s="3">
        <f t="shared" si="79"/>
        <v>0.50255787858846257</v>
      </c>
      <c r="AC350" s="16" t="s">
        <v>1651</v>
      </c>
      <c r="AD350" s="16" t="s">
        <v>1652</v>
      </c>
      <c r="AE350" s="16" t="s">
        <v>60</v>
      </c>
      <c r="AF350" s="16" t="s">
        <v>44</v>
      </c>
      <c r="AG350" s="16" t="s">
        <v>1653</v>
      </c>
      <c r="AH350" s="16">
        <v>1.425</v>
      </c>
      <c r="AI350" s="16">
        <v>0.24099999999999999</v>
      </c>
      <c r="AJ350" s="16">
        <v>0.34300000000000003</v>
      </c>
      <c r="AK350" s="15" t="s">
        <v>45</v>
      </c>
    </row>
    <row r="351" spans="1:37" x14ac:dyDescent="0.5">
      <c r="A351" s="16" t="s">
        <v>1654</v>
      </c>
      <c r="B351" s="16" t="s">
        <v>1655</v>
      </c>
      <c r="C351" s="16" t="s">
        <v>1656</v>
      </c>
      <c r="D351" s="16">
        <v>96460995.21875</v>
      </c>
      <c r="E351" s="16">
        <v>62561490.6875</v>
      </c>
      <c r="F351" s="16">
        <v>56539424.5</v>
      </c>
      <c r="G351" s="16">
        <v>702779432.8125</v>
      </c>
      <c r="H351" s="16">
        <v>435500499.171875</v>
      </c>
      <c r="I351" s="16">
        <v>663030815.296875</v>
      </c>
      <c r="J351" s="16">
        <v>668373387.0625</v>
      </c>
      <c r="K351" s="16">
        <v>416969122.59375</v>
      </c>
      <c r="L351" s="16">
        <v>265642592.65625</v>
      </c>
      <c r="M351" s="16">
        <v>294</v>
      </c>
      <c r="N351" s="16">
        <v>31.5</v>
      </c>
      <c r="O351" s="16">
        <f t="shared" si="69"/>
        <v>2256147973.7643752</v>
      </c>
      <c r="P351" s="16">
        <f t="shared" si="70"/>
        <v>3571215597.4271874</v>
      </c>
      <c r="Q351" s="16">
        <f t="shared" si="68"/>
        <v>378961074.671875</v>
      </c>
      <c r="R351" s="17">
        <f t="shared" si="66"/>
        <v>2256147973.7643752</v>
      </c>
      <c r="S351" s="16">
        <f t="shared" si="71"/>
        <v>435921387.2446875</v>
      </c>
      <c r="T351" s="16">
        <f t="shared" si="72"/>
        <v>2592879285.1375003</v>
      </c>
      <c r="U351" s="16">
        <f t="shared" si="73"/>
        <v>571912391.84375</v>
      </c>
      <c r="V351" s="17">
        <f t="shared" si="80"/>
        <v>571912391.84375</v>
      </c>
      <c r="W351" s="16">
        <f t="shared" si="74"/>
        <v>31.071214546729671</v>
      </c>
      <c r="X351" s="16">
        <f t="shared" si="75"/>
        <v>29.091218924402021</v>
      </c>
      <c r="Y351" s="3">
        <f t="shared" si="76"/>
        <v>0.2534906391310478</v>
      </c>
      <c r="Z351" s="3">
        <f t="shared" si="77"/>
        <v>-1.9799956223276456</v>
      </c>
      <c r="AA351" s="3">
        <f t="shared" si="78"/>
        <v>0.27517774942549411</v>
      </c>
      <c r="AB351" s="3">
        <f t="shared" si="79"/>
        <v>0.56038668559785842</v>
      </c>
      <c r="AC351" s="16" t="s">
        <v>620</v>
      </c>
      <c r="AD351" s="16" t="s">
        <v>50</v>
      </c>
      <c r="AE351" s="16" t="s">
        <v>319</v>
      </c>
      <c r="AF351" s="16" t="s">
        <v>52</v>
      </c>
      <c r="AG351" s="16" t="s">
        <v>1657</v>
      </c>
      <c r="AH351" s="16">
        <v>6.665</v>
      </c>
      <c r="AI351" s="16">
        <v>9.4E-2</v>
      </c>
      <c r="AJ351" s="16">
        <v>0.629</v>
      </c>
      <c r="AK351" s="15" t="s">
        <v>101</v>
      </c>
    </row>
    <row r="352" spans="1:37" x14ac:dyDescent="0.5">
      <c r="A352" s="16" t="s">
        <v>1658</v>
      </c>
      <c r="B352" s="16" t="s">
        <v>1659</v>
      </c>
      <c r="C352" s="16" t="s">
        <v>1660</v>
      </c>
      <c r="D352" s="16">
        <v>28136845.5</v>
      </c>
      <c r="E352" s="16">
        <v>13361609.375</v>
      </c>
      <c r="F352" s="16">
        <v>21623109.5</v>
      </c>
      <c r="G352" s="16">
        <v>35325496.5</v>
      </c>
      <c r="H352" s="16">
        <v>49726734.375</v>
      </c>
      <c r="I352" s="16">
        <v>65335059.5</v>
      </c>
      <c r="J352" s="16">
        <v>55999418.25</v>
      </c>
      <c r="K352" s="16">
        <v>65411947.5</v>
      </c>
      <c r="L352" s="16">
        <v>24114234.875</v>
      </c>
      <c r="M352" s="16">
        <v>395</v>
      </c>
      <c r="N352" s="16">
        <v>43.6</v>
      </c>
      <c r="O352" s="16">
        <f t="shared" si="69"/>
        <v>162608454</v>
      </c>
      <c r="P352" s="16">
        <f t="shared" si="70"/>
        <v>42341154.390000001</v>
      </c>
      <c r="Q352" s="16">
        <f t="shared" si="68"/>
        <v>28103624.875</v>
      </c>
      <c r="R352" s="17">
        <f t="shared" si="66"/>
        <v>42341154.390000001</v>
      </c>
      <c r="S352" s="16">
        <f t="shared" si="71"/>
        <v>64021915.893749997</v>
      </c>
      <c r="T352" s="16">
        <f t="shared" si="72"/>
        <v>30889954.650000002</v>
      </c>
      <c r="U352" s="16">
        <f t="shared" si="73"/>
        <v>27862572.75</v>
      </c>
      <c r="V352" s="17">
        <f t="shared" si="80"/>
        <v>30889954.650000002</v>
      </c>
      <c r="W352" s="16">
        <f t="shared" si="74"/>
        <v>25.335557267756965</v>
      </c>
      <c r="X352" s="16">
        <f t="shared" si="75"/>
        <v>24.880634417136683</v>
      </c>
      <c r="Y352" s="3">
        <f t="shared" si="76"/>
        <v>0.72954918435798466</v>
      </c>
      <c r="Z352" s="3">
        <f t="shared" si="77"/>
        <v>-0.45492285062028287</v>
      </c>
      <c r="AA352" s="3">
        <f t="shared" si="78"/>
        <v>0.35849156857478004</v>
      </c>
      <c r="AB352" s="3">
        <f t="shared" si="79"/>
        <v>0.44552105412311999</v>
      </c>
      <c r="AC352" s="16" t="s">
        <v>1242</v>
      </c>
      <c r="AD352" s="16" t="s">
        <v>118</v>
      </c>
      <c r="AE352" s="16" t="s">
        <v>51</v>
      </c>
      <c r="AF352" s="16" t="s">
        <v>44</v>
      </c>
      <c r="AG352" s="16" t="s">
        <v>1661</v>
      </c>
      <c r="AH352" s="16">
        <v>2.59</v>
      </c>
      <c r="AI352" s="16">
        <v>0.435</v>
      </c>
      <c r="AJ352" s="16">
        <v>1.1259999999999999</v>
      </c>
      <c r="AK352" s="15" t="s">
        <v>82</v>
      </c>
    </row>
    <row r="353" spans="1:37" x14ac:dyDescent="0.5">
      <c r="A353" s="16" t="s">
        <v>1662</v>
      </c>
      <c r="B353" s="16" t="s">
        <v>1663</v>
      </c>
      <c r="C353" s="16" t="s">
        <v>1664</v>
      </c>
      <c r="D353" s="16">
        <v>79621552.6875</v>
      </c>
      <c r="E353" s="16">
        <v>118283387.125</v>
      </c>
      <c r="F353" s="16">
        <v>77880161.5</v>
      </c>
      <c r="G353" s="16">
        <v>442984623.5</v>
      </c>
      <c r="H353" s="16">
        <v>213783072.25</v>
      </c>
      <c r="I353" s="16">
        <v>68388686.5</v>
      </c>
      <c r="J353" s="16">
        <v>114052867.21875</v>
      </c>
      <c r="K353" s="16">
        <v>44939314.25</v>
      </c>
      <c r="L353" s="16">
        <v>105014470.375</v>
      </c>
      <c r="M353" s="16">
        <v>391</v>
      </c>
      <c r="N353" s="16">
        <v>42.3</v>
      </c>
      <c r="O353" s="16">
        <f t="shared" si="69"/>
        <v>-35308287</v>
      </c>
      <c r="P353" s="16">
        <f t="shared" si="70"/>
        <v>2140208487.0856249</v>
      </c>
      <c r="Q353" s="16">
        <f t="shared" si="68"/>
        <v>135902910.75</v>
      </c>
      <c r="R353" s="17">
        <f t="shared" si="66"/>
        <v>135902910.75</v>
      </c>
      <c r="S353" s="16">
        <f t="shared" si="71"/>
        <v>-90213209.636250004</v>
      </c>
      <c r="T353" s="16">
        <f t="shared" si="72"/>
        <v>336465430.05000001</v>
      </c>
      <c r="U353" s="16">
        <f t="shared" si="73"/>
        <v>34431314.53125</v>
      </c>
      <c r="V353" s="17">
        <f t="shared" si="80"/>
        <v>34431314.53125</v>
      </c>
      <c r="W353" s="16">
        <f t="shared" si="74"/>
        <v>27.018001114980652</v>
      </c>
      <c r="X353" s="16">
        <f t="shared" si="75"/>
        <v>25.037217925906845</v>
      </c>
      <c r="Y353" s="3">
        <f t="shared" si="76"/>
        <v>0.2533522964389488</v>
      </c>
      <c r="Z353" s="3">
        <f t="shared" si="77"/>
        <v>-1.9807831890738075</v>
      </c>
      <c r="AA353" s="3">
        <f t="shared" si="78"/>
        <v>0.37387555200659539</v>
      </c>
      <c r="AB353" s="3">
        <f t="shared" si="79"/>
        <v>0.42727293274834494</v>
      </c>
      <c r="AC353" s="16" t="s">
        <v>136</v>
      </c>
      <c r="AD353" s="16" t="s">
        <v>1665</v>
      </c>
      <c r="AE353" s="16" t="s">
        <v>60</v>
      </c>
      <c r="AF353" s="16" t="s">
        <v>44</v>
      </c>
      <c r="AG353" s="16" t="s">
        <v>1666</v>
      </c>
      <c r="AH353" s="16">
        <v>1.319</v>
      </c>
      <c r="AI353" s="16">
        <v>0.372</v>
      </c>
      <c r="AJ353" s="16">
        <v>0.49099999999999999</v>
      </c>
      <c r="AK353" s="15" t="s">
        <v>45</v>
      </c>
    </row>
    <row r="354" spans="1:37" x14ac:dyDescent="0.5">
      <c r="A354" s="16" t="s">
        <v>1667</v>
      </c>
      <c r="B354" s="16" t="s">
        <v>1668</v>
      </c>
      <c r="C354" s="16" t="s">
        <v>1669</v>
      </c>
      <c r="D354" s="16">
        <v>3024705.5</v>
      </c>
      <c r="E354" s="16"/>
      <c r="F354" s="16">
        <v>1413360.125</v>
      </c>
      <c r="G354" s="16">
        <v>7986389.5</v>
      </c>
      <c r="H354" s="16">
        <v>5507343</v>
      </c>
      <c r="I354" s="16">
        <v>14665175</v>
      </c>
      <c r="J354" s="16">
        <v>4868538.5</v>
      </c>
      <c r="K354" s="16">
        <v>5996764</v>
      </c>
      <c r="L354" s="16">
        <v>17763787.5</v>
      </c>
      <c r="M354" s="16">
        <v>543</v>
      </c>
      <c r="N354" s="16">
        <v>60.8</v>
      </c>
      <c r="O354" s="16">
        <f t="shared" si="69"/>
        <v>49296751.335000001</v>
      </c>
      <c r="P354" s="16">
        <f t="shared" si="70"/>
        <v>29224318.759999998</v>
      </c>
      <c r="Q354" s="16">
        <f t="shared" si="68"/>
        <v>4093982.875</v>
      </c>
      <c r="R354" s="17">
        <f t="shared" si="66"/>
        <v>29224318.759999998</v>
      </c>
      <c r="S354" s="16">
        <f t="shared" si="71"/>
        <v>7376019.7199999997</v>
      </c>
      <c r="T354" s="16">
        <f t="shared" si="72"/>
        <v>202745299.45000002</v>
      </c>
      <c r="U354" s="16">
        <f t="shared" si="73"/>
        <v>1843833</v>
      </c>
      <c r="V354" s="17">
        <f t="shared" si="80"/>
        <v>7376019.7199999997</v>
      </c>
      <c r="W354" s="16">
        <f t="shared" si="74"/>
        <v>24.800666059095938</v>
      </c>
      <c r="X354" s="16">
        <f t="shared" si="75"/>
        <v>22.814411082183099</v>
      </c>
      <c r="Y354" s="3">
        <f t="shared" si="76"/>
        <v>0.25239321335680642</v>
      </c>
      <c r="Z354" s="3">
        <f t="shared" si="77"/>
        <v>-1.9862549769128399</v>
      </c>
      <c r="AA354" s="3">
        <f t="shared" si="78"/>
        <v>0.58168650254564813</v>
      </c>
      <c r="AB354" s="3">
        <f t="shared" si="79"/>
        <v>0.23531101345443198</v>
      </c>
      <c r="AC354" s="16" t="s">
        <v>1670</v>
      </c>
      <c r="AD354" s="16" t="s">
        <v>1671</v>
      </c>
      <c r="AE354" s="16" t="s">
        <v>1672</v>
      </c>
      <c r="AF354" s="16" t="s">
        <v>44</v>
      </c>
      <c r="AG354" s="16" t="s">
        <v>1673</v>
      </c>
      <c r="AH354" s="16">
        <v>2.9</v>
      </c>
      <c r="AI354" s="16">
        <v>0.25900000000000001</v>
      </c>
      <c r="AJ354" s="16">
        <v>0.751</v>
      </c>
      <c r="AK354" s="15" t="s">
        <v>485</v>
      </c>
    </row>
    <row r="355" spans="1:37" x14ac:dyDescent="0.5">
      <c r="A355" s="16" t="s">
        <v>1674</v>
      </c>
      <c r="B355" s="16" t="s">
        <v>1675</v>
      </c>
      <c r="C355" s="16" t="s">
        <v>1676</v>
      </c>
      <c r="D355" s="16">
        <v>64003072.875</v>
      </c>
      <c r="E355" s="16">
        <v>36730488.34375</v>
      </c>
      <c r="F355" s="16">
        <v>26565364.75</v>
      </c>
      <c r="G355" s="16">
        <v>96224915.6875</v>
      </c>
      <c r="H355" s="16">
        <v>76924882.5</v>
      </c>
      <c r="I355" s="16">
        <v>102292528</v>
      </c>
      <c r="J355" s="16">
        <v>157462114.5</v>
      </c>
      <c r="K355" s="16">
        <v>118521842.5</v>
      </c>
      <c r="L355" s="16">
        <v>67535431.5</v>
      </c>
      <c r="M355" s="16">
        <v>808</v>
      </c>
      <c r="N355" s="16">
        <v>90.9</v>
      </c>
      <c r="O355" s="16">
        <f t="shared" si="69"/>
        <v>281705047.29000002</v>
      </c>
      <c r="P355" s="16">
        <f t="shared" si="70"/>
        <v>189786654.16562498</v>
      </c>
      <c r="Q355" s="16">
        <f t="shared" si="68"/>
        <v>50359517.75</v>
      </c>
      <c r="R355" s="17">
        <f t="shared" si="66"/>
        <v>189786654.16562498</v>
      </c>
      <c r="S355" s="16">
        <f t="shared" si="71"/>
        <v>100603365.6121875</v>
      </c>
      <c r="T355" s="16">
        <f t="shared" si="72"/>
        <v>508028827.69999999</v>
      </c>
      <c r="U355" s="16">
        <f t="shared" si="73"/>
        <v>93459041.625</v>
      </c>
      <c r="V355" s="17">
        <f t="shared" si="80"/>
        <v>100603365.6121875</v>
      </c>
      <c r="W355" s="16">
        <f t="shared" si="74"/>
        <v>27.499803304429339</v>
      </c>
      <c r="X355" s="16">
        <f t="shared" si="75"/>
        <v>26.584103329359557</v>
      </c>
      <c r="Y355" s="3">
        <f t="shared" si="76"/>
        <v>0.53008661781029087</v>
      </c>
      <c r="Z355" s="3">
        <f t="shared" si="77"/>
        <v>-0.91569997506978262</v>
      </c>
      <c r="AA355" s="3">
        <f t="shared" si="78"/>
        <v>0.71775426434735645</v>
      </c>
      <c r="AB355" s="3">
        <f t="shared" si="79"/>
        <v>0.14402421857785236</v>
      </c>
      <c r="AC355" s="16" t="s">
        <v>173</v>
      </c>
      <c r="AD355" s="16" t="s">
        <v>1624</v>
      </c>
      <c r="AE355" s="16" t="s">
        <v>60</v>
      </c>
      <c r="AF355" s="16" t="s">
        <v>44</v>
      </c>
      <c r="AG355" s="16" t="s">
        <v>174</v>
      </c>
      <c r="AH355" s="16">
        <v>3.2269999999999999</v>
      </c>
      <c r="AI355" s="16">
        <v>0.38200000000000001</v>
      </c>
      <c r="AJ355" s="16">
        <v>1.232</v>
      </c>
      <c r="AK355" s="15" t="s">
        <v>45</v>
      </c>
    </row>
    <row r="356" spans="1:37" x14ac:dyDescent="0.5">
      <c r="A356" s="16" t="s">
        <v>1677</v>
      </c>
      <c r="B356" s="16" t="s">
        <v>1678</v>
      </c>
      <c r="C356" s="16" t="s">
        <v>1679</v>
      </c>
      <c r="D356" s="16">
        <v>2718033.75</v>
      </c>
      <c r="E356" s="16">
        <v>142613.71875</v>
      </c>
      <c r="F356" s="16">
        <v>2137996.5</v>
      </c>
      <c r="G356" s="16">
        <v>11655816</v>
      </c>
      <c r="H356" s="16">
        <v>8726459</v>
      </c>
      <c r="I356" s="16">
        <v>9722055.75</v>
      </c>
      <c r="J356" s="16">
        <v>12772185</v>
      </c>
      <c r="K356" s="16">
        <v>5760936</v>
      </c>
      <c r="L356" s="16">
        <v>1418816.375</v>
      </c>
      <c r="M356" s="16">
        <v>758</v>
      </c>
      <c r="N356" s="16">
        <v>85.8</v>
      </c>
      <c r="O356" s="16">
        <f t="shared" si="69"/>
        <v>28212700.41</v>
      </c>
      <c r="P356" s="16">
        <f t="shared" si="70"/>
        <v>52643537.452500001</v>
      </c>
      <c r="Q356" s="16">
        <f t="shared" si="68"/>
        <v>6588462.5</v>
      </c>
      <c r="R356" s="17">
        <f t="shared" ref="R356:R419" si="81">MEDIAN(O356:Q356)</f>
        <v>28212700.41</v>
      </c>
      <c r="S356" s="16">
        <f t="shared" si="71"/>
        <v>6910536.4059375003</v>
      </c>
      <c r="T356" s="16">
        <f t="shared" si="72"/>
        <v>-8917833.5500000007</v>
      </c>
      <c r="U356" s="16">
        <f t="shared" si="73"/>
        <v>10054151.25</v>
      </c>
      <c r="V356" s="17">
        <f t="shared" si="80"/>
        <v>6910536.4059375003</v>
      </c>
      <c r="W356" s="16">
        <f t="shared" si="74"/>
        <v>24.749841425904634</v>
      </c>
      <c r="X356" s="16">
        <f t="shared" si="75"/>
        <v>22.720366268382094</v>
      </c>
      <c r="Y356" s="3">
        <f t="shared" si="76"/>
        <v>0.24494416718394169</v>
      </c>
      <c r="Z356" s="3">
        <f t="shared" si="77"/>
        <v>-2.0294751575225414</v>
      </c>
      <c r="AA356" s="3">
        <f t="shared" si="78"/>
        <v>0.29730329109861531</v>
      </c>
      <c r="AB356" s="3">
        <f t="shared" si="79"/>
        <v>0.52680028319984895</v>
      </c>
      <c r="AC356" s="16" t="s">
        <v>1680</v>
      </c>
      <c r="AD356" s="16" t="s">
        <v>1681</v>
      </c>
      <c r="AE356" s="16" t="s">
        <v>51</v>
      </c>
      <c r="AF356" s="16" t="s">
        <v>44</v>
      </c>
      <c r="AG356" s="16" t="s">
        <v>1682</v>
      </c>
      <c r="AH356" s="16">
        <v>2.6949999999999998</v>
      </c>
      <c r="AI356" s="16">
        <v>0.22</v>
      </c>
      <c r="AJ356" s="16">
        <v>0.59299999999999997</v>
      </c>
      <c r="AK356" s="15" t="s">
        <v>342</v>
      </c>
    </row>
    <row r="357" spans="1:37" x14ac:dyDescent="0.5">
      <c r="A357" s="16" t="s">
        <v>1683</v>
      </c>
      <c r="B357" s="16" t="s">
        <v>1684</v>
      </c>
      <c r="C357" s="16" t="s">
        <v>1685</v>
      </c>
      <c r="D357" s="16"/>
      <c r="E357" s="16">
        <v>18184000</v>
      </c>
      <c r="F357" s="16">
        <v>1886867.875</v>
      </c>
      <c r="G357" s="16">
        <v>14717943</v>
      </c>
      <c r="H357" s="16">
        <v>5490742.5</v>
      </c>
      <c r="I357" s="16"/>
      <c r="J357" s="16">
        <v>5462876</v>
      </c>
      <c r="K357" s="16"/>
      <c r="L357" s="16">
        <v>29008248</v>
      </c>
      <c r="M357" s="16">
        <v>719</v>
      </c>
      <c r="N357" s="16">
        <v>81.3</v>
      </c>
      <c r="O357" s="16">
        <f t="shared" si="69"/>
        <v>-7019148.4950000001</v>
      </c>
      <c r="P357" s="16">
        <f t="shared" si="70"/>
        <v>86688684.269999996</v>
      </c>
      <c r="Q357" s="16">
        <f t="shared" si="68"/>
        <v>3603874.625</v>
      </c>
      <c r="R357" s="17">
        <f t="shared" si="81"/>
        <v>3603874.625</v>
      </c>
      <c r="S357" s="16">
        <f t="shared" si="71"/>
        <v>-22366320</v>
      </c>
      <c r="T357" s="16">
        <f t="shared" si="72"/>
        <v>336305113.55000001</v>
      </c>
      <c r="U357" s="16">
        <f t="shared" si="73"/>
        <v>5462876</v>
      </c>
      <c r="V357" s="17">
        <f t="shared" si="80"/>
        <v>5462876</v>
      </c>
      <c r="W357" s="16">
        <f t="shared" si="74"/>
        <v>21.781117391508648</v>
      </c>
      <c r="X357" s="16">
        <f t="shared" si="75"/>
        <v>22.381229245478263</v>
      </c>
      <c r="Y357" s="3">
        <f t="shared" si="76"/>
        <v>1.515834086486846</v>
      </c>
      <c r="Z357" s="3">
        <f t="shared" si="77"/>
        <v>0.60011185396961397</v>
      </c>
      <c r="AA357" s="3">
        <f t="shared" si="78"/>
        <v>0.4548916065294234</v>
      </c>
      <c r="AB357" s="3">
        <f t="shared" si="79"/>
        <v>0.34209207651712203</v>
      </c>
      <c r="AC357" s="16" t="s">
        <v>1405</v>
      </c>
      <c r="AD357" s="16" t="s">
        <v>72</v>
      </c>
      <c r="AE357" s="16" t="s">
        <v>60</v>
      </c>
      <c r="AF357" s="16" t="s">
        <v>44</v>
      </c>
      <c r="AG357" s="16" t="s">
        <v>174</v>
      </c>
      <c r="AH357" s="16">
        <v>2.149</v>
      </c>
      <c r="AI357" s="16">
        <v>0.65200000000000002</v>
      </c>
      <c r="AJ357" s="16">
        <v>1.4</v>
      </c>
      <c r="AK357" s="15" t="s">
        <v>45</v>
      </c>
    </row>
    <row r="358" spans="1:37" x14ac:dyDescent="0.5">
      <c r="A358" s="16" t="s">
        <v>1686</v>
      </c>
      <c r="B358" s="16" t="s">
        <v>1687</v>
      </c>
      <c r="C358" s="16" t="s">
        <v>1688</v>
      </c>
      <c r="D358" s="16">
        <v>51985408.75</v>
      </c>
      <c r="E358" s="16">
        <v>25389889.5</v>
      </c>
      <c r="F358" s="16">
        <v>31471219.75</v>
      </c>
      <c r="G358" s="16">
        <v>107948737</v>
      </c>
      <c r="H358" s="16">
        <v>70683329.875</v>
      </c>
      <c r="I358" s="16">
        <v>110432510</v>
      </c>
      <c r="J358" s="16">
        <v>88048026.375</v>
      </c>
      <c r="K358" s="16">
        <v>83733055.75</v>
      </c>
      <c r="L358" s="16">
        <v>56289558.75</v>
      </c>
      <c r="M358" s="16">
        <v>707</v>
      </c>
      <c r="N358" s="16">
        <v>76.099999999999994</v>
      </c>
      <c r="O358" s="16">
        <f t="shared" si="69"/>
        <v>293735999.73000002</v>
      </c>
      <c r="P358" s="16">
        <f t="shared" si="70"/>
        <v>329624003.39249998</v>
      </c>
      <c r="Q358" s="16">
        <f t="shared" si="68"/>
        <v>39212110.125</v>
      </c>
      <c r="R358" s="17">
        <f t="shared" si="81"/>
        <v>293735999.73000002</v>
      </c>
      <c r="S358" s="16">
        <f t="shared" si="71"/>
        <v>71762094.487499997</v>
      </c>
      <c r="T358" s="16">
        <f t="shared" si="72"/>
        <v>307747403.60000002</v>
      </c>
      <c r="U358" s="16">
        <f t="shared" si="73"/>
        <v>36062617.625</v>
      </c>
      <c r="V358" s="17">
        <f t="shared" si="80"/>
        <v>71762094.487499997</v>
      </c>
      <c r="W358" s="16">
        <f t="shared" si="74"/>
        <v>28.129944849580141</v>
      </c>
      <c r="X358" s="16">
        <f t="shared" si="75"/>
        <v>26.096718662364928</v>
      </c>
      <c r="Y358" s="3">
        <f t="shared" si="76"/>
        <v>0.2443081357186834</v>
      </c>
      <c r="Z358" s="3">
        <f t="shared" si="77"/>
        <v>-2.0332261872152131</v>
      </c>
      <c r="AA358" s="3">
        <f t="shared" si="78"/>
        <v>0.36071852009215633</v>
      </c>
      <c r="AB358" s="3">
        <f t="shared" si="79"/>
        <v>0.44283155946331954</v>
      </c>
      <c r="AC358" s="16" t="s">
        <v>1689</v>
      </c>
      <c r="AD358" s="16" t="s">
        <v>72</v>
      </c>
      <c r="AE358" s="16" t="s">
        <v>60</v>
      </c>
      <c r="AF358" s="16" t="s">
        <v>44</v>
      </c>
      <c r="AG358" s="16" t="s">
        <v>1690</v>
      </c>
      <c r="AH358" s="16">
        <v>2.661</v>
      </c>
      <c r="AI358" s="16">
        <v>0.29199999999999998</v>
      </c>
      <c r="AJ358" s="16">
        <v>0.77600000000000002</v>
      </c>
      <c r="AK358" s="15" t="s">
        <v>45</v>
      </c>
    </row>
    <row r="359" spans="1:37" x14ac:dyDescent="0.5">
      <c r="A359" s="16" t="s">
        <v>1691</v>
      </c>
      <c r="B359" s="16" t="s">
        <v>1692</v>
      </c>
      <c r="C359" s="16" t="s">
        <v>1693</v>
      </c>
      <c r="D359" s="16">
        <v>297456133.625</v>
      </c>
      <c r="E359" s="16">
        <v>214956938.25</v>
      </c>
      <c r="F359" s="16">
        <v>192168700.25</v>
      </c>
      <c r="G359" s="16">
        <v>651252285.3125</v>
      </c>
      <c r="H359" s="16">
        <v>786907001.9375</v>
      </c>
      <c r="I359" s="16">
        <v>983829079.25</v>
      </c>
      <c r="J359" s="16">
        <v>714863909.8125</v>
      </c>
      <c r="K359" s="16">
        <v>628263412</v>
      </c>
      <c r="L359" s="16">
        <v>449499762.375</v>
      </c>
      <c r="M359" s="16">
        <v>449</v>
      </c>
      <c r="N359" s="16">
        <v>49.9</v>
      </c>
      <c r="O359" s="16">
        <f t="shared" si="69"/>
        <v>2944976609.8800001</v>
      </c>
      <c r="P359" s="16">
        <f t="shared" si="70"/>
        <v>2083859333.4393749</v>
      </c>
      <c r="Q359" s="16">
        <f t="shared" si="68"/>
        <v>594738301.6875</v>
      </c>
      <c r="R359" s="17">
        <f t="shared" si="81"/>
        <v>2083859333.4393749</v>
      </c>
      <c r="S359" s="16">
        <f t="shared" si="71"/>
        <v>508366962.71249998</v>
      </c>
      <c r="T359" s="16">
        <f t="shared" si="72"/>
        <v>3190905170.3499999</v>
      </c>
      <c r="U359" s="16">
        <f t="shared" si="73"/>
        <v>417407776.1875</v>
      </c>
      <c r="V359" s="17">
        <f t="shared" si="80"/>
        <v>508366962.71249998</v>
      </c>
      <c r="W359" s="16">
        <f t="shared" si="74"/>
        <v>30.956610748781781</v>
      </c>
      <c r="X359" s="16">
        <f t="shared" si="75"/>
        <v>28.921295035941501</v>
      </c>
      <c r="Y359" s="3">
        <f t="shared" si="76"/>
        <v>0.24395454844519127</v>
      </c>
      <c r="Z359" s="3">
        <f t="shared" si="77"/>
        <v>-2.0353157128402799</v>
      </c>
      <c r="AA359" s="3">
        <f t="shared" si="78"/>
        <v>0.67563420595501322</v>
      </c>
      <c r="AB359" s="3">
        <f t="shared" si="79"/>
        <v>0.17028837111782341</v>
      </c>
      <c r="AC359" s="16" t="s">
        <v>252</v>
      </c>
      <c r="AD359" s="16" t="s">
        <v>600</v>
      </c>
      <c r="AE359" s="16" t="s">
        <v>80</v>
      </c>
      <c r="AF359" s="16" t="s">
        <v>44</v>
      </c>
      <c r="AG359" s="16" t="s">
        <v>1694</v>
      </c>
      <c r="AH359" s="16">
        <v>2.923</v>
      </c>
      <c r="AI359" s="16">
        <v>0.27300000000000002</v>
      </c>
      <c r="AJ359" s="16">
        <v>0.79800000000000004</v>
      </c>
      <c r="AK359" s="15" t="s">
        <v>485</v>
      </c>
    </row>
    <row r="360" spans="1:37" x14ac:dyDescent="0.5">
      <c r="A360" s="16" t="s">
        <v>1695</v>
      </c>
      <c r="B360" s="16" t="s">
        <v>1696</v>
      </c>
      <c r="C360" s="16" t="s">
        <v>1697</v>
      </c>
      <c r="D360" s="16">
        <v>5857417</v>
      </c>
      <c r="E360" s="16">
        <v>6127850</v>
      </c>
      <c r="F360" s="16">
        <v>1080400.875</v>
      </c>
      <c r="G360" s="16">
        <v>16438929.1875</v>
      </c>
      <c r="H360" s="16">
        <v>14916906</v>
      </c>
      <c r="I360" s="16">
        <v>11281423</v>
      </c>
      <c r="J360" s="16">
        <v>12446665</v>
      </c>
      <c r="K360" s="16">
        <v>13564904</v>
      </c>
      <c r="L360" s="16">
        <v>8286354</v>
      </c>
      <c r="M360" s="16">
        <v>208</v>
      </c>
      <c r="N360" s="16">
        <v>24.2</v>
      </c>
      <c r="O360" s="16">
        <f t="shared" si="69"/>
        <v>37947802.305</v>
      </c>
      <c r="P360" s="16">
        <f t="shared" si="70"/>
        <v>62325106.784374997</v>
      </c>
      <c r="Q360" s="16">
        <f t="shared" si="68"/>
        <v>13836505.125</v>
      </c>
      <c r="R360" s="17">
        <f t="shared" si="81"/>
        <v>37947802.305</v>
      </c>
      <c r="S360" s="16">
        <f t="shared" si="71"/>
        <v>9147576.4199999999</v>
      </c>
      <c r="T360" s="16">
        <f t="shared" si="72"/>
        <v>89353818.75</v>
      </c>
      <c r="U360" s="16">
        <f t="shared" si="73"/>
        <v>6589248</v>
      </c>
      <c r="V360" s="17">
        <f t="shared" si="80"/>
        <v>9147576.4199999999</v>
      </c>
      <c r="W360" s="16">
        <f t="shared" si="74"/>
        <v>25.177513000564094</v>
      </c>
      <c r="X360" s="16">
        <f t="shared" si="75"/>
        <v>23.124958132394084</v>
      </c>
      <c r="Y360" s="3">
        <f t="shared" si="76"/>
        <v>0.24105681658393999</v>
      </c>
      <c r="Z360" s="3">
        <f t="shared" si="77"/>
        <v>-2.0525548681700068</v>
      </c>
      <c r="AA360" s="3">
        <f t="shared" si="78"/>
        <v>0.87033187394109857</v>
      </c>
      <c r="AB360" s="3">
        <f t="shared" si="79"/>
        <v>6.0315111130949194E-2</v>
      </c>
      <c r="AC360" s="16" t="s">
        <v>300</v>
      </c>
      <c r="AD360" s="16" t="s">
        <v>137</v>
      </c>
      <c r="AE360" s="16" t="s">
        <v>51</v>
      </c>
      <c r="AF360" s="16" t="s">
        <v>44</v>
      </c>
      <c r="AG360" s="16" t="s">
        <v>67</v>
      </c>
      <c r="AH360" s="16">
        <v>2.125</v>
      </c>
      <c r="AI360" s="16">
        <v>0.39300000000000002</v>
      </c>
      <c r="AJ360" s="16">
        <v>0.83399999999999996</v>
      </c>
      <c r="AK360" s="15" t="s">
        <v>62</v>
      </c>
    </row>
    <row r="361" spans="1:37" x14ac:dyDescent="0.5">
      <c r="A361" s="16" t="s">
        <v>1698</v>
      </c>
      <c r="B361" s="16" t="s">
        <v>1699</v>
      </c>
      <c r="C361" s="16" t="s">
        <v>1700</v>
      </c>
      <c r="D361" s="16">
        <v>7294235.5</v>
      </c>
      <c r="E361" s="16">
        <v>2772617.75</v>
      </c>
      <c r="F361" s="16">
        <v>2619606.25</v>
      </c>
      <c r="G361" s="16"/>
      <c r="H361" s="16">
        <v>6449275</v>
      </c>
      <c r="I361" s="16">
        <v>13752200</v>
      </c>
      <c r="J361" s="16">
        <v>11206071</v>
      </c>
      <c r="K361" s="16">
        <v>10455673</v>
      </c>
      <c r="L361" s="16">
        <v>5717525</v>
      </c>
      <c r="M361" s="16">
        <v>577</v>
      </c>
      <c r="N361" s="16">
        <v>67.8</v>
      </c>
      <c r="O361" s="16">
        <f t="shared" si="69"/>
        <v>41413248.75</v>
      </c>
      <c r="P361" s="16">
        <f t="shared" si="70"/>
        <v>-42963047.094999999</v>
      </c>
      <c r="Q361" s="16">
        <f t="shared" si="68"/>
        <v>3829668.75</v>
      </c>
      <c r="R361" s="17">
        <f t="shared" si="81"/>
        <v>3829668.75</v>
      </c>
      <c r="S361" s="16">
        <f t="shared" si="71"/>
        <v>9450157.9574999996</v>
      </c>
      <c r="T361" s="16">
        <f t="shared" si="72"/>
        <v>38414192.5</v>
      </c>
      <c r="U361" s="16">
        <f t="shared" si="73"/>
        <v>3911835.5</v>
      </c>
      <c r="V361" s="17">
        <f t="shared" si="80"/>
        <v>9450157.9574999996</v>
      </c>
      <c r="W361" s="16">
        <f t="shared" si="74"/>
        <v>21.868788179907948</v>
      </c>
      <c r="X361" s="16">
        <f t="shared" si="75"/>
        <v>23.171907013218458</v>
      </c>
      <c r="Y361" s="3">
        <f t="shared" si="76"/>
        <v>2.4676175863774117</v>
      </c>
      <c r="Z361" s="3">
        <f t="shared" si="77"/>
        <v>1.3031188333105075</v>
      </c>
      <c r="AA361" s="3">
        <f t="shared" si="78"/>
        <v>0.67314531360145446</v>
      </c>
      <c r="AB361" s="3">
        <f t="shared" si="79"/>
        <v>0.17189117339410995</v>
      </c>
      <c r="AC361" s="16" t="s">
        <v>1178</v>
      </c>
      <c r="AD361" s="16" t="s">
        <v>389</v>
      </c>
      <c r="AE361" s="16" t="s">
        <v>760</v>
      </c>
      <c r="AF361" s="16" t="s">
        <v>44</v>
      </c>
      <c r="AG361" s="16" t="s">
        <v>1701</v>
      </c>
      <c r="AH361" s="16">
        <v>3.7709999999999999</v>
      </c>
      <c r="AI361" s="16">
        <v>0.29399999999999998</v>
      </c>
      <c r="AJ361" s="16">
        <v>1.1100000000000001</v>
      </c>
      <c r="AK361" s="15" t="s">
        <v>82</v>
      </c>
    </row>
    <row r="362" spans="1:37" x14ac:dyDescent="0.5">
      <c r="A362" s="16" t="s">
        <v>1702</v>
      </c>
      <c r="B362" s="16" t="s">
        <v>1703</v>
      </c>
      <c r="C362" s="16" t="s">
        <v>1704</v>
      </c>
      <c r="D362" s="16">
        <v>27535713.5</v>
      </c>
      <c r="E362" s="16">
        <v>13766978.75</v>
      </c>
      <c r="F362" s="16">
        <v>11855049.25</v>
      </c>
      <c r="G362" s="16">
        <v>81158507.5</v>
      </c>
      <c r="H362" s="16">
        <v>72012530.875</v>
      </c>
      <c r="I362" s="16">
        <v>63101507.5</v>
      </c>
      <c r="J362" s="16">
        <v>73485308.875</v>
      </c>
      <c r="K362" s="16">
        <v>50107629.1875</v>
      </c>
      <c r="L362" s="16">
        <v>37309777</v>
      </c>
      <c r="M362" s="16">
        <v>317</v>
      </c>
      <c r="N362" s="16">
        <v>35.1</v>
      </c>
      <c r="O362" s="16">
        <f t="shared" si="69"/>
        <v>190636824.69</v>
      </c>
      <c r="P362" s="16">
        <f t="shared" si="70"/>
        <v>315838256.65999997</v>
      </c>
      <c r="Q362" s="16">
        <f t="shared" si="68"/>
        <v>60157481.625</v>
      </c>
      <c r="R362" s="17">
        <f t="shared" si="81"/>
        <v>190636824.69</v>
      </c>
      <c r="S362" s="16">
        <f t="shared" si="71"/>
        <v>44699000.038125001</v>
      </c>
      <c r="T362" s="16">
        <f t="shared" si="72"/>
        <v>315638624.10000002</v>
      </c>
      <c r="U362" s="16">
        <f t="shared" si="73"/>
        <v>45949595.375</v>
      </c>
      <c r="V362" s="17">
        <f t="shared" si="80"/>
        <v>45949595.375</v>
      </c>
      <c r="W362" s="16">
        <f t="shared" si="74"/>
        <v>27.506251585934113</v>
      </c>
      <c r="X362" s="16">
        <f t="shared" si="75"/>
        <v>25.45354882163333</v>
      </c>
      <c r="Y362" s="3">
        <f t="shared" si="76"/>
        <v>0.24103210620361493</v>
      </c>
      <c r="Z362" s="3">
        <f t="shared" si="77"/>
        <v>-2.0527027643007805</v>
      </c>
      <c r="AA362" s="3">
        <f t="shared" si="78"/>
        <v>0.36863719338202161</v>
      </c>
      <c r="AB362" s="3">
        <f t="shared" si="79"/>
        <v>0.43340084907982801</v>
      </c>
      <c r="AC362" s="16" t="s">
        <v>1705</v>
      </c>
      <c r="AD362" s="16" t="s">
        <v>1706</v>
      </c>
      <c r="AE362" s="16" t="s">
        <v>1707</v>
      </c>
      <c r="AF362" s="16" t="s">
        <v>52</v>
      </c>
      <c r="AG362" s="16" t="s">
        <v>1708</v>
      </c>
      <c r="AH362" s="16">
        <v>3.64</v>
      </c>
      <c r="AI362" s="16">
        <v>0.191</v>
      </c>
      <c r="AJ362" s="16">
        <v>0.69599999999999995</v>
      </c>
      <c r="AK362" s="15" t="s">
        <v>158</v>
      </c>
    </row>
    <row r="363" spans="1:37" x14ac:dyDescent="0.5">
      <c r="A363" s="16" t="s">
        <v>1709</v>
      </c>
      <c r="B363" s="16" t="s">
        <v>1710</v>
      </c>
      <c r="C363" s="16" t="s">
        <v>1711</v>
      </c>
      <c r="D363" s="16">
        <v>2842409.75</v>
      </c>
      <c r="E363" s="16">
        <v>408401.625</v>
      </c>
      <c r="F363" s="16">
        <v>576844.0625</v>
      </c>
      <c r="G363" s="16">
        <v>7638222.125</v>
      </c>
      <c r="H363" s="16">
        <v>6371028.75</v>
      </c>
      <c r="I363" s="16">
        <v>10646286.5</v>
      </c>
      <c r="J363" s="16">
        <v>7197282.75</v>
      </c>
      <c r="K363" s="16">
        <v>5942091.5</v>
      </c>
      <c r="L363" s="16">
        <v>3853620.5625</v>
      </c>
      <c r="M363" s="16">
        <v>389</v>
      </c>
      <c r="N363" s="16">
        <v>44.1</v>
      </c>
      <c r="O363" s="16">
        <f t="shared" si="69"/>
        <v>37458325.8675</v>
      </c>
      <c r="P363" s="16">
        <f t="shared" si="70"/>
        <v>28247334.888749998</v>
      </c>
      <c r="Q363" s="16">
        <f t="shared" si="68"/>
        <v>5794184.6875</v>
      </c>
      <c r="R363" s="17">
        <f t="shared" si="81"/>
        <v>28247334.888749998</v>
      </c>
      <c r="S363" s="16">
        <f t="shared" si="71"/>
        <v>6806438.5462499997</v>
      </c>
      <c r="T363" s="16">
        <f t="shared" si="72"/>
        <v>40632028.600000001</v>
      </c>
      <c r="U363" s="16">
        <f t="shared" si="73"/>
        <v>4354873</v>
      </c>
      <c r="V363" s="17">
        <f t="shared" si="80"/>
        <v>6806438.5462499997</v>
      </c>
      <c r="W363" s="16">
        <f t="shared" si="74"/>
        <v>24.751611421149573</v>
      </c>
      <c r="X363" s="16">
        <f t="shared" si="75"/>
        <v>22.69846867803486</v>
      </c>
      <c r="Y363" s="3">
        <f t="shared" si="76"/>
        <v>0.2409586098319238</v>
      </c>
      <c r="Z363" s="3">
        <f t="shared" si="77"/>
        <v>-2.0531427431147136</v>
      </c>
      <c r="AA363" s="3">
        <f t="shared" si="78"/>
        <v>0.65616995764228636</v>
      </c>
      <c r="AB363" s="3">
        <f t="shared" si="79"/>
        <v>0.18298365741363118</v>
      </c>
      <c r="AC363" s="16" t="s">
        <v>890</v>
      </c>
      <c r="AD363" s="16" t="s">
        <v>72</v>
      </c>
      <c r="AE363" s="16" t="s">
        <v>51</v>
      </c>
      <c r="AF363" s="16" t="s">
        <v>44</v>
      </c>
      <c r="AG363" s="16" t="s">
        <v>1119</v>
      </c>
      <c r="AH363" s="16">
        <v>10.301</v>
      </c>
      <c r="AI363" s="16">
        <v>7.5999999999999998E-2</v>
      </c>
      <c r="AJ363" s="16">
        <v>0.77800000000000002</v>
      </c>
      <c r="AK363" s="15" t="s">
        <v>62</v>
      </c>
    </row>
    <row r="364" spans="1:37" x14ac:dyDescent="0.5">
      <c r="A364" s="16" t="s">
        <v>1712</v>
      </c>
      <c r="B364" s="16" t="s">
        <v>1713</v>
      </c>
      <c r="C364" s="16" t="s">
        <v>1714</v>
      </c>
      <c r="D364" s="16">
        <v>44441462.125</v>
      </c>
      <c r="E364" s="16">
        <v>36816388.875</v>
      </c>
      <c r="F364" s="16">
        <v>34877832</v>
      </c>
      <c r="G364" s="16">
        <v>117167957</v>
      </c>
      <c r="H364" s="16">
        <v>99042328</v>
      </c>
      <c r="I364" s="16">
        <v>139759252.25</v>
      </c>
      <c r="J364" s="16">
        <v>138219104</v>
      </c>
      <c r="K364" s="16">
        <v>85730016</v>
      </c>
      <c r="L364" s="16">
        <v>81965864</v>
      </c>
      <c r="M364" s="16">
        <v>445</v>
      </c>
      <c r="N364" s="16">
        <v>49.8</v>
      </c>
      <c r="O364" s="16">
        <f t="shared" si="69"/>
        <v>390158883.33000004</v>
      </c>
      <c r="P364" s="16">
        <f t="shared" si="70"/>
        <v>428359054.81374997</v>
      </c>
      <c r="Q364" s="16">
        <f t="shared" si="68"/>
        <v>64164496</v>
      </c>
      <c r="R364" s="17">
        <f t="shared" si="81"/>
        <v>390158883.33000004</v>
      </c>
      <c r="S364" s="16">
        <f t="shared" si="71"/>
        <v>60163761.363749996</v>
      </c>
      <c r="T364" s="16">
        <f t="shared" si="72"/>
        <v>583891596.80000007</v>
      </c>
      <c r="U364" s="16">
        <f t="shared" si="73"/>
        <v>93777641.875</v>
      </c>
      <c r="V364" s="17">
        <f t="shared" si="80"/>
        <v>93777641.875</v>
      </c>
      <c r="W364" s="16">
        <f t="shared" si="74"/>
        <v>28.539486507467583</v>
      </c>
      <c r="X364" s="16">
        <f t="shared" si="75"/>
        <v>26.482740665833539</v>
      </c>
      <c r="Y364" s="3">
        <f t="shared" si="76"/>
        <v>0.24035757195788873</v>
      </c>
      <c r="Z364" s="3">
        <f t="shared" si="77"/>
        <v>-2.0567458416340423</v>
      </c>
      <c r="AA364" s="3">
        <f t="shared" si="78"/>
        <v>0.77151274748964882</v>
      </c>
      <c r="AB364" s="3">
        <f t="shared" si="79"/>
        <v>0.11265689381512184</v>
      </c>
      <c r="AC364" s="16" t="s">
        <v>1715</v>
      </c>
      <c r="AD364" s="16" t="s">
        <v>494</v>
      </c>
      <c r="AE364" s="16" t="s">
        <v>760</v>
      </c>
      <c r="AF364" s="16" t="s">
        <v>44</v>
      </c>
      <c r="AG364" s="16" t="s">
        <v>1716</v>
      </c>
      <c r="AH364" s="16">
        <v>2.3290000000000002</v>
      </c>
      <c r="AI364" s="16">
        <v>0.314</v>
      </c>
      <c r="AJ364" s="16">
        <v>0.73199999999999998</v>
      </c>
      <c r="AK364" s="15" t="s">
        <v>485</v>
      </c>
    </row>
    <row r="365" spans="1:37" x14ac:dyDescent="0.5">
      <c r="A365" s="16" t="s">
        <v>1717</v>
      </c>
      <c r="B365" s="16" t="s">
        <v>1718</v>
      </c>
      <c r="C365" s="16" t="s">
        <v>1719</v>
      </c>
      <c r="D365" s="16">
        <v>3668290.8125</v>
      </c>
      <c r="E365" s="16">
        <v>2947956.75</v>
      </c>
      <c r="F365" s="16">
        <v>2087088.125</v>
      </c>
      <c r="G365" s="16">
        <v>16619760.75</v>
      </c>
      <c r="H365" s="16">
        <v>13053436.5</v>
      </c>
      <c r="I365" s="16">
        <v>18118387.5</v>
      </c>
      <c r="J365" s="16">
        <v>15219925.625</v>
      </c>
      <c r="K365" s="16">
        <v>14574944.375</v>
      </c>
      <c r="L365" s="16">
        <v>9529828.5</v>
      </c>
      <c r="M365" s="16">
        <v>2225</v>
      </c>
      <c r="N365" s="16">
        <v>242.8</v>
      </c>
      <c r="O365" s="16">
        <f t="shared" si="69"/>
        <v>59636433.675000004</v>
      </c>
      <c r="P365" s="16">
        <f t="shared" si="70"/>
        <v>76284157.93187499</v>
      </c>
      <c r="Q365" s="16">
        <f t="shared" si="68"/>
        <v>10966348.375</v>
      </c>
      <c r="R365" s="17">
        <f t="shared" si="81"/>
        <v>59636433.675000004</v>
      </c>
      <c r="S365" s="16">
        <f t="shared" si="71"/>
        <v>14301194.778750001</v>
      </c>
      <c r="T365" s="16">
        <f t="shared" si="72"/>
        <v>92289980.650000006</v>
      </c>
      <c r="U365" s="16">
        <f t="shared" si="73"/>
        <v>11551634.8125</v>
      </c>
      <c r="V365" s="17">
        <f t="shared" si="80"/>
        <v>14301194.778750001</v>
      </c>
      <c r="W365" s="16">
        <f t="shared" si="74"/>
        <v>25.829690649645929</v>
      </c>
      <c r="X365" s="16">
        <f t="shared" si="75"/>
        <v>23.769632344737801</v>
      </c>
      <c r="Y365" s="3">
        <f t="shared" si="76"/>
        <v>0.23980633813026211</v>
      </c>
      <c r="Z365" s="3">
        <f t="shared" si="77"/>
        <v>-2.0600583049081291</v>
      </c>
      <c r="AA365" s="3">
        <f t="shared" si="78"/>
        <v>0.65484656137649244</v>
      </c>
      <c r="AB365" s="3">
        <f t="shared" si="79"/>
        <v>0.18386044864011003</v>
      </c>
      <c r="AC365" s="16" t="s">
        <v>92</v>
      </c>
      <c r="AD365" s="16" t="s">
        <v>72</v>
      </c>
      <c r="AE365" s="16" t="s">
        <v>240</v>
      </c>
      <c r="AF365" s="16" t="s">
        <v>44</v>
      </c>
      <c r="AG365" s="16" t="s">
        <v>1720</v>
      </c>
      <c r="AH365" s="16">
        <v>4.944</v>
      </c>
      <c r="AI365" s="16">
        <v>0.17699999999999999</v>
      </c>
      <c r="AJ365" s="16">
        <v>0.877</v>
      </c>
      <c r="AK365" s="15" t="s">
        <v>281</v>
      </c>
    </row>
    <row r="366" spans="1:37" x14ac:dyDescent="0.5">
      <c r="A366" s="16" t="s">
        <v>1721</v>
      </c>
      <c r="B366" s="16" t="s">
        <v>1722</v>
      </c>
      <c r="C366" s="16" t="s">
        <v>1723</v>
      </c>
      <c r="D366" s="16">
        <v>7019416.25</v>
      </c>
      <c r="E366" s="16">
        <v>2277338.25</v>
      </c>
      <c r="F366" s="16">
        <v>828597.375</v>
      </c>
      <c r="G366" s="16">
        <v>23633301</v>
      </c>
      <c r="H366" s="16">
        <v>6987600</v>
      </c>
      <c r="I366" s="16">
        <v>26152310</v>
      </c>
      <c r="J366" s="16">
        <v>29568695</v>
      </c>
      <c r="K366" s="16">
        <v>11271974</v>
      </c>
      <c r="L366" s="16">
        <v>18732788.5</v>
      </c>
      <c r="M366" s="16">
        <v>298</v>
      </c>
      <c r="N366" s="16">
        <v>32.799999999999997</v>
      </c>
      <c r="O366" s="16">
        <f t="shared" si="69"/>
        <v>94204210.965000004</v>
      </c>
      <c r="P366" s="16">
        <f t="shared" si="70"/>
        <v>97855781.177499995</v>
      </c>
      <c r="Q366" s="16">
        <f t="shared" si="68"/>
        <v>6159002.625</v>
      </c>
      <c r="R366" s="17">
        <f t="shared" si="81"/>
        <v>94204210.965000004</v>
      </c>
      <c r="S366" s="16">
        <f t="shared" si="71"/>
        <v>11063401.9725</v>
      </c>
      <c r="T366" s="16">
        <f t="shared" si="72"/>
        <v>222011969.95000002</v>
      </c>
      <c r="U366" s="16">
        <f t="shared" si="73"/>
        <v>22549278.75</v>
      </c>
      <c r="V366" s="17">
        <f t="shared" si="80"/>
        <v>22549278.75</v>
      </c>
      <c r="W366" s="16">
        <f t="shared" si="74"/>
        <v>26.489288214522425</v>
      </c>
      <c r="X366" s="16">
        <f t="shared" si="75"/>
        <v>24.426577953105088</v>
      </c>
      <c r="Y366" s="3">
        <f t="shared" si="76"/>
        <v>0.2393659319367136</v>
      </c>
      <c r="Z366" s="3">
        <f t="shared" si="77"/>
        <v>-2.0627102614173345</v>
      </c>
      <c r="AA366" s="3">
        <f t="shared" si="78"/>
        <v>0.7795143912067003</v>
      </c>
      <c r="AB366" s="3">
        <f t="shared" si="79"/>
        <v>0.10817586256113783</v>
      </c>
      <c r="AC366" s="16" t="s">
        <v>205</v>
      </c>
      <c r="AD366" s="16" t="s">
        <v>355</v>
      </c>
      <c r="AE366" s="16" t="s">
        <v>99</v>
      </c>
      <c r="AF366" s="16" t="s">
        <v>52</v>
      </c>
      <c r="AG366" s="16" t="s">
        <v>1724</v>
      </c>
      <c r="AH366" s="16">
        <v>8.2260000000000009</v>
      </c>
      <c r="AI366" s="16">
        <v>9.6000000000000002E-2</v>
      </c>
      <c r="AJ366" s="16">
        <v>0.79300000000000004</v>
      </c>
      <c r="AK366" s="15" t="s">
        <v>54</v>
      </c>
    </row>
    <row r="367" spans="1:37" x14ac:dyDescent="0.5">
      <c r="A367" s="16" t="s">
        <v>1725</v>
      </c>
      <c r="B367" s="16" t="s">
        <v>1726</v>
      </c>
      <c r="C367" s="16" t="s">
        <v>1727</v>
      </c>
      <c r="D367" s="16">
        <v>1514388</v>
      </c>
      <c r="E367" s="16">
        <v>3440400.5</v>
      </c>
      <c r="F367" s="16">
        <v>737860.9375</v>
      </c>
      <c r="G367" s="16">
        <v>7233616.5</v>
      </c>
      <c r="H367" s="16">
        <v>4420530.5</v>
      </c>
      <c r="I367" s="16">
        <v>10922023</v>
      </c>
      <c r="J367" s="16">
        <v>6913886.5</v>
      </c>
      <c r="K367" s="16">
        <v>9955063.5</v>
      </c>
      <c r="L367" s="16">
        <v>3367620.5</v>
      </c>
      <c r="M367" s="16">
        <v>208</v>
      </c>
      <c r="N367" s="16">
        <v>23.6</v>
      </c>
      <c r="O367" s="16">
        <f t="shared" si="69"/>
        <v>37885082.872500002</v>
      </c>
      <c r="P367" s="16">
        <f t="shared" si="70"/>
        <v>33686255.864999995</v>
      </c>
      <c r="Q367" s="16">
        <f t="shared" si="68"/>
        <v>3682669.5625</v>
      </c>
      <c r="R367" s="17">
        <f t="shared" si="81"/>
        <v>33686255.864999995</v>
      </c>
      <c r="S367" s="16">
        <f t="shared" si="71"/>
        <v>8013035.4900000002</v>
      </c>
      <c r="T367" s="16">
        <f t="shared" si="72"/>
        <v>32609018.574999999</v>
      </c>
      <c r="U367" s="16">
        <f t="shared" si="73"/>
        <v>5399498.5</v>
      </c>
      <c r="V367" s="17">
        <f t="shared" si="80"/>
        <v>8013035.4900000002</v>
      </c>
      <c r="W367" s="16">
        <f t="shared" si="74"/>
        <v>25.005656749982727</v>
      </c>
      <c r="X367" s="16">
        <f t="shared" si="75"/>
        <v>22.933917435776699</v>
      </c>
      <c r="Y367" s="3">
        <f t="shared" si="76"/>
        <v>0.23787254725229171</v>
      </c>
      <c r="Z367" s="3">
        <f t="shared" si="77"/>
        <v>-2.0717393142060314</v>
      </c>
      <c r="AA367" s="3">
        <f t="shared" si="78"/>
        <v>0.43630740936197199</v>
      </c>
      <c r="AB367" s="3">
        <f t="shared" si="79"/>
        <v>0.3602074117720705</v>
      </c>
      <c r="AC367" s="16" t="s">
        <v>847</v>
      </c>
      <c r="AD367" s="16" t="s">
        <v>341</v>
      </c>
      <c r="AE367" s="16" t="s">
        <v>80</v>
      </c>
      <c r="AF367" s="16" t="s">
        <v>44</v>
      </c>
      <c r="AG367" s="16" t="s">
        <v>1728</v>
      </c>
      <c r="AH367" s="16">
        <v>4.5650000000000004</v>
      </c>
      <c r="AI367" s="16">
        <v>0.20899999999999999</v>
      </c>
      <c r="AJ367" s="16">
        <v>0.95599999999999996</v>
      </c>
      <c r="AK367" s="15" t="s">
        <v>82</v>
      </c>
    </row>
    <row r="368" spans="1:37" x14ac:dyDescent="0.5">
      <c r="A368" s="16" t="s">
        <v>1729</v>
      </c>
      <c r="B368" s="16" t="s">
        <v>1730</v>
      </c>
      <c r="C368" s="16" t="s">
        <v>1731</v>
      </c>
      <c r="D368" s="16">
        <v>1514388</v>
      </c>
      <c r="E368" s="16">
        <v>3440400.5</v>
      </c>
      <c r="F368" s="16">
        <v>737860.9375</v>
      </c>
      <c r="G368" s="16">
        <v>7233616.5</v>
      </c>
      <c r="H368" s="16">
        <v>4420530.5</v>
      </c>
      <c r="I368" s="16">
        <v>10922023</v>
      </c>
      <c r="J368" s="16">
        <v>6913886.5</v>
      </c>
      <c r="K368" s="16">
        <v>9955063.5</v>
      </c>
      <c r="L368" s="16">
        <v>3367620.5</v>
      </c>
      <c r="M368" s="16">
        <v>208</v>
      </c>
      <c r="N368" s="16">
        <v>23.4</v>
      </c>
      <c r="O368" s="16">
        <f t="shared" si="69"/>
        <v>37885082.872500002</v>
      </c>
      <c r="P368" s="16">
        <f t="shared" si="70"/>
        <v>33686255.864999995</v>
      </c>
      <c r="Q368" s="16">
        <f t="shared" si="68"/>
        <v>3682669.5625</v>
      </c>
      <c r="R368" s="17">
        <f t="shared" si="81"/>
        <v>33686255.864999995</v>
      </c>
      <c r="S368" s="16">
        <f t="shared" si="71"/>
        <v>8013035.4900000002</v>
      </c>
      <c r="T368" s="16">
        <f t="shared" si="72"/>
        <v>32609018.574999999</v>
      </c>
      <c r="U368" s="16">
        <f t="shared" si="73"/>
        <v>5399498.5</v>
      </c>
      <c r="V368" s="17">
        <f t="shared" si="80"/>
        <v>8013035.4900000002</v>
      </c>
      <c r="W368" s="16">
        <f t="shared" si="74"/>
        <v>25.005656749982727</v>
      </c>
      <c r="X368" s="16">
        <f t="shared" si="75"/>
        <v>22.933917435776699</v>
      </c>
      <c r="Y368" s="3">
        <f t="shared" si="76"/>
        <v>0.23787254725229171</v>
      </c>
      <c r="Z368" s="3">
        <f t="shared" si="77"/>
        <v>-2.0717393142060314</v>
      </c>
      <c r="AA368" s="3">
        <f t="shared" si="78"/>
        <v>0.43630740936197199</v>
      </c>
      <c r="AB368" s="3">
        <f t="shared" si="79"/>
        <v>0.3602074117720705</v>
      </c>
      <c r="AC368" s="16" t="s">
        <v>258</v>
      </c>
      <c r="AD368" s="16" t="s">
        <v>295</v>
      </c>
      <c r="AE368" s="16" t="s">
        <v>80</v>
      </c>
      <c r="AF368" s="16" t="s">
        <v>44</v>
      </c>
      <c r="AG368" s="16" t="s">
        <v>1732</v>
      </c>
      <c r="AH368" s="16">
        <v>4.5650000000000004</v>
      </c>
      <c r="AI368" s="16">
        <v>0.20899999999999999</v>
      </c>
      <c r="AJ368" s="16">
        <v>0.95599999999999996</v>
      </c>
      <c r="AK368" s="15" t="s">
        <v>62</v>
      </c>
    </row>
    <row r="369" spans="1:37" x14ac:dyDescent="0.5">
      <c r="A369" s="16" t="s">
        <v>1733</v>
      </c>
      <c r="B369" s="16" t="s">
        <v>1734</v>
      </c>
      <c r="C369" s="16" t="s">
        <v>1735</v>
      </c>
      <c r="D369" s="16">
        <v>11487915</v>
      </c>
      <c r="E369" s="16">
        <v>15258373.375</v>
      </c>
      <c r="F369" s="16">
        <v>5298381</v>
      </c>
      <c r="G369" s="16">
        <v>38761714.5</v>
      </c>
      <c r="H369" s="16">
        <v>28864900</v>
      </c>
      <c r="I369" s="16">
        <v>27718603.5</v>
      </c>
      <c r="J369" s="16">
        <v>26526902.3125</v>
      </c>
      <c r="K369" s="16">
        <v>31377162</v>
      </c>
      <c r="L369" s="16">
        <v>23470112</v>
      </c>
      <c r="M369" s="16">
        <v>248</v>
      </c>
      <c r="N369" s="16">
        <v>29.2</v>
      </c>
      <c r="O369" s="16">
        <f t="shared" si="69"/>
        <v>83403227.700000003</v>
      </c>
      <c r="P369" s="16">
        <f t="shared" si="70"/>
        <v>160642679.05499998</v>
      </c>
      <c r="Q369" s="16">
        <f t="shared" si="68"/>
        <v>23566519</v>
      </c>
      <c r="R369" s="17">
        <f t="shared" si="81"/>
        <v>83403227.700000003</v>
      </c>
      <c r="S369" s="16">
        <f t="shared" si="71"/>
        <v>19826110.008749999</v>
      </c>
      <c r="T369" s="16">
        <f t="shared" si="72"/>
        <v>225329464.40000001</v>
      </c>
      <c r="U369" s="16">
        <f t="shared" si="73"/>
        <v>15038987.3125</v>
      </c>
      <c r="V369" s="17">
        <f t="shared" si="80"/>
        <v>19826110.008749999</v>
      </c>
      <c r="W369" s="16">
        <f t="shared" si="74"/>
        <v>26.313599881174969</v>
      </c>
      <c r="X369" s="16">
        <f t="shared" si="75"/>
        <v>24.240898304884247</v>
      </c>
      <c r="Y369" s="3">
        <f t="shared" si="76"/>
        <v>0.23771394172014759</v>
      </c>
      <c r="Z369" s="3">
        <f t="shared" si="77"/>
        <v>-2.0727015762907226</v>
      </c>
      <c r="AA369" s="3">
        <f t="shared" si="78"/>
        <v>0.9529887863380011</v>
      </c>
      <c r="AB369" s="3">
        <f t="shared" si="79"/>
        <v>2.0912209603205979E-2</v>
      </c>
      <c r="AC369" s="16" t="s">
        <v>401</v>
      </c>
      <c r="AD369" s="16" t="s">
        <v>113</v>
      </c>
      <c r="AE369" s="16" t="s">
        <v>60</v>
      </c>
      <c r="AF369" s="16" t="s">
        <v>44</v>
      </c>
      <c r="AG369" s="16" t="s">
        <v>139</v>
      </c>
      <c r="AH369" s="16">
        <v>2.3090000000000002</v>
      </c>
      <c r="AI369" s="16">
        <v>0.39800000000000002</v>
      </c>
      <c r="AJ369" s="16">
        <v>0.91900000000000004</v>
      </c>
      <c r="AK369" s="15" t="s">
        <v>62</v>
      </c>
    </row>
    <row r="370" spans="1:37" x14ac:dyDescent="0.5">
      <c r="A370" s="16" t="s">
        <v>1736</v>
      </c>
      <c r="B370" s="16" t="s">
        <v>1737</v>
      </c>
      <c r="C370" s="16" t="s">
        <v>1738</v>
      </c>
      <c r="D370" s="16">
        <v>7863147.875</v>
      </c>
      <c r="E370" s="16">
        <v>902103</v>
      </c>
      <c r="F370" s="16">
        <v>3621114.375</v>
      </c>
      <c r="G370" s="16">
        <v>10943670.375</v>
      </c>
      <c r="H370" s="16">
        <v>3746142.5</v>
      </c>
      <c r="I370" s="16">
        <v>15833882.25</v>
      </c>
      <c r="J370" s="16">
        <v>12094678.625</v>
      </c>
      <c r="K370" s="16">
        <v>3254437</v>
      </c>
      <c r="L370" s="16">
        <v>6249919.75</v>
      </c>
      <c r="M370" s="16">
        <v>307</v>
      </c>
      <c r="N370" s="16">
        <v>34.9</v>
      </c>
      <c r="O370" s="16">
        <f t="shared" si="69"/>
        <v>45431496.495000005</v>
      </c>
      <c r="P370" s="16">
        <f t="shared" si="70"/>
        <v>18144277.524999999</v>
      </c>
      <c r="Q370" s="16">
        <f t="shared" si="68"/>
        <v>125028.125</v>
      </c>
      <c r="R370" s="17">
        <f t="shared" si="81"/>
        <v>18144277.524999999</v>
      </c>
      <c r="S370" s="16">
        <f t="shared" si="71"/>
        <v>2893370.82</v>
      </c>
      <c r="T370" s="16">
        <f t="shared" si="72"/>
        <v>32597186.650000002</v>
      </c>
      <c r="U370" s="16">
        <f t="shared" si="73"/>
        <v>4231530.75</v>
      </c>
      <c r="V370" s="17">
        <f t="shared" si="80"/>
        <v>4231530.75</v>
      </c>
      <c r="W370" s="16">
        <f t="shared" si="74"/>
        <v>24.113011276451715</v>
      </c>
      <c r="X370" s="16">
        <f t="shared" si="75"/>
        <v>22.012748219889723</v>
      </c>
      <c r="Y370" s="3">
        <f t="shared" si="76"/>
        <v>0.23321572017235778</v>
      </c>
      <c r="Z370" s="3">
        <f t="shared" si="77"/>
        <v>-2.100263056561992</v>
      </c>
      <c r="AA370" s="3">
        <f t="shared" si="78"/>
        <v>0.69312802941827734</v>
      </c>
      <c r="AB370" s="3">
        <f t="shared" si="79"/>
        <v>0.15918653835453234</v>
      </c>
      <c r="AC370" s="16" t="s">
        <v>1065</v>
      </c>
      <c r="AD370" s="16" t="s">
        <v>1739</v>
      </c>
      <c r="AE370" s="16" t="s">
        <v>44</v>
      </c>
      <c r="AF370" s="16" t="s">
        <v>52</v>
      </c>
      <c r="AG370" s="16" t="s">
        <v>44</v>
      </c>
      <c r="AH370" s="16">
        <v>1.726</v>
      </c>
      <c r="AI370" s="16">
        <v>0.33100000000000002</v>
      </c>
      <c r="AJ370" s="16">
        <v>0.57099999999999995</v>
      </c>
      <c r="AK370" s="15" t="s">
        <v>158</v>
      </c>
    </row>
    <row r="371" spans="1:37" x14ac:dyDescent="0.5">
      <c r="A371" s="16" t="s">
        <v>1740</v>
      </c>
      <c r="B371" s="16" t="s">
        <v>1741</v>
      </c>
      <c r="C371" s="16" t="s">
        <v>1742</v>
      </c>
      <c r="D371" s="16">
        <v>42379039</v>
      </c>
      <c r="E371" s="16">
        <v>20992166.1875</v>
      </c>
      <c r="F371" s="16">
        <v>26321304.34375</v>
      </c>
      <c r="G371" s="16">
        <v>151650408.5</v>
      </c>
      <c r="H371" s="16">
        <v>125962784.5</v>
      </c>
      <c r="I371" s="16">
        <v>260360679.75</v>
      </c>
      <c r="J371" s="16">
        <v>113111994.75</v>
      </c>
      <c r="K371" s="16">
        <v>142088418</v>
      </c>
      <c r="L371" s="16">
        <v>74259670.1875</v>
      </c>
      <c r="M371" s="16">
        <v>742</v>
      </c>
      <c r="N371" s="16">
        <v>81.5</v>
      </c>
      <c r="O371" s="16">
        <f t="shared" si="69"/>
        <v>870626476.51125002</v>
      </c>
      <c r="P371" s="16">
        <f t="shared" si="70"/>
        <v>643608366.35500002</v>
      </c>
      <c r="Q371" s="16">
        <f t="shared" si="68"/>
        <v>99641480.15625</v>
      </c>
      <c r="R371" s="17">
        <f t="shared" si="81"/>
        <v>643608366.35500002</v>
      </c>
      <c r="S371" s="16">
        <f t="shared" si="71"/>
        <v>148948389.729375</v>
      </c>
      <c r="T371" s="16">
        <f t="shared" si="72"/>
        <v>594435736.46249998</v>
      </c>
      <c r="U371" s="16">
        <f t="shared" si="73"/>
        <v>70732955.75</v>
      </c>
      <c r="V371" s="17">
        <f t="shared" si="80"/>
        <v>148948389.729375</v>
      </c>
      <c r="W371" s="16">
        <f t="shared" si="74"/>
        <v>29.261607839076387</v>
      </c>
      <c r="X371" s="16">
        <f t="shared" si="75"/>
        <v>27.150237285895454</v>
      </c>
      <c r="Y371" s="3">
        <f t="shared" si="76"/>
        <v>0.23142705644571809</v>
      </c>
      <c r="Z371" s="3">
        <f t="shared" si="77"/>
        <v>-2.111370553180929</v>
      </c>
      <c r="AA371" s="3">
        <f t="shared" si="78"/>
        <v>0.36217317026603424</v>
      </c>
      <c r="AB371" s="3">
        <f t="shared" si="79"/>
        <v>0.44108372530023487</v>
      </c>
      <c r="AC371" s="16" t="s">
        <v>1743</v>
      </c>
      <c r="AD371" s="16" t="s">
        <v>341</v>
      </c>
      <c r="AE371" s="16" t="s">
        <v>51</v>
      </c>
      <c r="AF371" s="16" t="s">
        <v>44</v>
      </c>
      <c r="AG371" s="16" t="s">
        <v>1744</v>
      </c>
      <c r="AH371" s="16">
        <v>4.2969999999999997</v>
      </c>
      <c r="AI371" s="16">
        <v>0.17399999999999999</v>
      </c>
      <c r="AJ371" s="16">
        <v>0.746</v>
      </c>
      <c r="AK371" s="15" t="s">
        <v>82</v>
      </c>
    </row>
    <row r="372" spans="1:37" x14ac:dyDescent="0.5">
      <c r="A372" s="16" t="s">
        <v>1745</v>
      </c>
      <c r="B372" s="16" t="s">
        <v>1746</v>
      </c>
      <c r="C372" s="16" t="s">
        <v>1747</v>
      </c>
      <c r="D372" s="16">
        <v>30543715</v>
      </c>
      <c r="E372" s="16">
        <v>33991039.5</v>
      </c>
      <c r="F372" s="16">
        <v>36055367.5</v>
      </c>
      <c r="G372" s="16">
        <v>47316923.25</v>
      </c>
      <c r="H372" s="16">
        <v>53192512.5</v>
      </c>
      <c r="I372" s="16">
        <v>69795931</v>
      </c>
      <c r="J372" s="16">
        <v>53251900</v>
      </c>
      <c r="K372" s="16">
        <v>54795149.5</v>
      </c>
      <c r="L372" s="16">
        <v>31680091</v>
      </c>
      <c r="M372" s="16">
        <v>1657</v>
      </c>
      <c r="N372" s="16">
        <v>189.1</v>
      </c>
      <c r="O372" s="16">
        <f t="shared" si="69"/>
        <v>125514896.22000001</v>
      </c>
      <c r="P372" s="16">
        <f t="shared" si="70"/>
        <v>98794196.592500001</v>
      </c>
      <c r="Q372" s="16">
        <f t="shared" si="68"/>
        <v>17137145</v>
      </c>
      <c r="R372" s="17">
        <f t="shared" si="81"/>
        <v>98794196.592500001</v>
      </c>
      <c r="S372" s="16">
        <f t="shared" si="71"/>
        <v>25589055.300000001</v>
      </c>
      <c r="T372" s="16">
        <f t="shared" si="72"/>
        <v>-54253428.600000001</v>
      </c>
      <c r="U372" s="16">
        <f t="shared" si="73"/>
        <v>22708185</v>
      </c>
      <c r="V372" s="17">
        <f t="shared" si="80"/>
        <v>22708185</v>
      </c>
      <c r="W372" s="16">
        <f t="shared" si="74"/>
        <v>26.557922961151782</v>
      </c>
      <c r="X372" s="16">
        <f t="shared" si="75"/>
        <v>24.436709064393693</v>
      </c>
      <c r="Y372" s="3">
        <f t="shared" si="76"/>
        <v>0.22985343049719076</v>
      </c>
      <c r="Z372" s="3">
        <f t="shared" si="77"/>
        <v>-2.1212138967580869</v>
      </c>
      <c r="AA372" s="3">
        <f t="shared" si="78"/>
        <v>0.21889110452558325</v>
      </c>
      <c r="AB372" s="3">
        <f t="shared" si="79"/>
        <v>0.65977188728520264</v>
      </c>
      <c r="AC372" s="16" t="s">
        <v>1748</v>
      </c>
      <c r="AD372" s="16" t="s">
        <v>395</v>
      </c>
      <c r="AE372" s="16" t="s">
        <v>189</v>
      </c>
      <c r="AF372" s="16" t="s">
        <v>44</v>
      </c>
      <c r="AG372" s="16" t="s">
        <v>1749</v>
      </c>
      <c r="AH372" s="16">
        <v>1.5669999999999999</v>
      </c>
      <c r="AI372" s="16">
        <v>0.63900000000000001</v>
      </c>
      <c r="AJ372" s="16">
        <v>1.0009999999999999</v>
      </c>
      <c r="AK372" s="15" t="s">
        <v>82</v>
      </c>
    </row>
    <row r="373" spans="1:37" x14ac:dyDescent="0.5">
      <c r="A373" s="16" t="s">
        <v>1750</v>
      </c>
      <c r="B373" s="16" t="s">
        <v>1751</v>
      </c>
      <c r="C373" s="16" t="s">
        <v>1752</v>
      </c>
      <c r="D373" s="16">
        <v>46404111.125</v>
      </c>
      <c r="E373" s="16">
        <v>43889027.1875</v>
      </c>
      <c r="F373" s="16">
        <v>31403407.6875</v>
      </c>
      <c r="G373" s="16">
        <v>181537276.375</v>
      </c>
      <c r="H373" s="16">
        <v>244316124.53125</v>
      </c>
      <c r="I373" s="16">
        <v>328576370</v>
      </c>
      <c r="J373" s="16">
        <v>177112161.875</v>
      </c>
      <c r="K373" s="16">
        <v>192238863.1875</v>
      </c>
      <c r="L373" s="16">
        <v>91526370.40625</v>
      </c>
      <c r="M373" s="16">
        <v>1675</v>
      </c>
      <c r="N373" s="16">
        <v>191.5</v>
      </c>
      <c r="O373" s="16">
        <f t="shared" si="69"/>
        <v>1105483419.8025</v>
      </c>
      <c r="P373" s="16">
        <f t="shared" si="70"/>
        <v>795934343.32249999</v>
      </c>
      <c r="Q373" s="16">
        <f t="shared" si="68"/>
        <v>212912716.84375</v>
      </c>
      <c r="R373" s="17">
        <f t="shared" si="81"/>
        <v>795934343.32249999</v>
      </c>
      <c r="S373" s="16">
        <f t="shared" si="71"/>
        <v>182470298.28</v>
      </c>
      <c r="T373" s="16">
        <f t="shared" si="72"/>
        <v>745524737.71249998</v>
      </c>
      <c r="U373" s="16">
        <f t="shared" si="73"/>
        <v>130708050.75</v>
      </c>
      <c r="V373" s="17">
        <f t="shared" si="80"/>
        <v>182470298.28</v>
      </c>
      <c r="W373" s="16">
        <f t="shared" si="74"/>
        <v>29.568074186765109</v>
      </c>
      <c r="X373" s="16">
        <f t="shared" si="75"/>
        <v>27.443086406590339</v>
      </c>
      <c r="Y373" s="3">
        <f t="shared" si="76"/>
        <v>0.229252952596953</v>
      </c>
      <c r="Z373" s="3">
        <f t="shared" si="77"/>
        <v>-2.124987780174771</v>
      </c>
      <c r="AA373" s="3">
        <f t="shared" si="78"/>
        <v>0.34327293764089217</v>
      </c>
      <c r="AB373" s="3">
        <f t="shared" si="79"/>
        <v>0.46436043338315841</v>
      </c>
      <c r="AC373" s="16" t="s">
        <v>1753</v>
      </c>
      <c r="AD373" s="16" t="s">
        <v>79</v>
      </c>
      <c r="AE373" s="16" t="s">
        <v>433</v>
      </c>
      <c r="AF373" s="16" t="s">
        <v>44</v>
      </c>
      <c r="AG373" s="16" t="s">
        <v>1754</v>
      </c>
      <c r="AH373" s="16">
        <v>4.0350000000000001</v>
      </c>
      <c r="AI373" s="16">
        <v>0.18</v>
      </c>
      <c r="AJ373" s="16">
        <v>0.72499999999999998</v>
      </c>
      <c r="AK373" s="15" t="s">
        <v>82</v>
      </c>
    </row>
    <row r="374" spans="1:37" x14ac:dyDescent="0.5">
      <c r="A374" s="16" t="s">
        <v>1755</v>
      </c>
      <c r="B374" s="16" t="s">
        <v>1756</v>
      </c>
      <c r="C374" s="16" t="s">
        <v>1757</v>
      </c>
      <c r="D374" s="16">
        <v>6747268.875</v>
      </c>
      <c r="E374" s="16">
        <v>885633.4375</v>
      </c>
      <c r="F374" s="16">
        <v>2908338</v>
      </c>
      <c r="G374" s="16">
        <v>36987964</v>
      </c>
      <c r="H374" s="16">
        <v>37483888.5</v>
      </c>
      <c r="I374" s="16">
        <v>43431441</v>
      </c>
      <c r="J374" s="16">
        <v>40607172</v>
      </c>
      <c r="K374" s="16">
        <v>14665523</v>
      </c>
      <c r="L374" s="16">
        <v>7430575.25</v>
      </c>
      <c r="M374" s="16">
        <v>169</v>
      </c>
      <c r="N374" s="16">
        <v>19.600000000000001</v>
      </c>
      <c r="O374" s="16">
        <f t="shared" si="69"/>
        <v>150745943.16</v>
      </c>
      <c r="P374" s="16">
        <f t="shared" si="70"/>
        <v>178117694.28625</v>
      </c>
      <c r="Q374" s="16">
        <f t="shared" si="68"/>
        <v>34575550.5</v>
      </c>
      <c r="R374" s="17">
        <f t="shared" si="81"/>
        <v>150745943.16</v>
      </c>
      <c r="S374" s="16">
        <f t="shared" si="71"/>
        <v>16949264.161874998</v>
      </c>
      <c r="T374" s="16">
        <f t="shared" si="72"/>
        <v>56075741.899999999</v>
      </c>
      <c r="U374" s="16">
        <f t="shared" si="73"/>
        <v>33859903.125</v>
      </c>
      <c r="V374" s="17">
        <f t="shared" si="80"/>
        <v>33859903.125</v>
      </c>
      <c r="W374" s="16">
        <f t="shared" si="74"/>
        <v>27.167543936271006</v>
      </c>
      <c r="X374" s="16">
        <f t="shared" si="75"/>
        <v>25.01307450982306</v>
      </c>
      <c r="Y374" s="3">
        <f t="shared" si="76"/>
        <v>0.22461568394621068</v>
      </c>
      <c r="Z374" s="3">
        <f t="shared" si="77"/>
        <v>-2.1544694264479443</v>
      </c>
      <c r="AA374" s="3">
        <f t="shared" si="78"/>
        <v>0.18208871764332357</v>
      </c>
      <c r="AB374" s="3">
        <f t="shared" si="79"/>
        <v>0.73971696259082409</v>
      </c>
      <c r="AC374" s="16" t="s">
        <v>354</v>
      </c>
      <c r="AD374" s="16" t="s">
        <v>1758</v>
      </c>
      <c r="AE374" s="16" t="s">
        <v>99</v>
      </c>
      <c r="AF374" s="16" t="s">
        <v>52</v>
      </c>
      <c r="AG374" s="16" t="s">
        <v>1635</v>
      </c>
      <c r="AH374" s="16">
        <v>5.0430000000000001</v>
      </c>
      <c r="AI374" s="16">
        <v>7.8E-2</v>
      </c>
      <c r="AJ374" s="16">
        <v>0.39100000000000001</v>
      </c>
      <c r="AK374" s="15" t="s">
        <v>54</v>
      </c>
    </row>
    <row r="375" spans="1:37" x14ac:dyDescent="0.5">
      <c r="A375" s="16" t="s">
        <v>1759</v>
      </c>
      <c r="B375" s="16" t="s">
        <v>1760</v>
      </c>
      <c r="C375" s="16" t="s">
        <v>1761</v>
      </c>
      <c r="D375" s="16">
        <v>2130107</v>
      </c>
      <c r="E375" s="16">
        <v>631861.4375</v>
      </c>
      <c r="F375" s="16">
        <v>343906.3125</v>
      </c>
      <c r="G375" s="16">
        <v>7797050</v>
      </c>
      <c r="H375" s="16"/>
      <c r="I375" s="16">
        <v>8080924</v>
      </c>
      <c r="J375" s="16"/>
      <c r="K375" s="16">
        <v>5881704.5</v>
      </c>
      <c r="L375" s="16">
        <v>4415739.5</v>
      </c>
      <c r="M375" s="16">
        <v>433</v>
      </c>
      <c r="N375" s="16">
        <v>48.6</v>
      </c>
      <c r="O375" s="16">
        <f t="shared" si="69"/>
        <v>28781705.797500003</v>
      </c>
      <c r="P375" s="16">
        <f t="shared" si="70"/>
        <v>33378294.27</v>
      </c>
      <c r="Q375" s="16">
        <f t="shared" si="68"/>
        <v>-343906.3125</v>
      </c>
      <c r="R375" s="17">
        <f t="shared" si="81"/>
        <v>28781705.797500003</v>
      </c>
      <c r="S375" s="16">
        <f t="shared" si="71"/>
        <v>6457306.9668749999</v>
      </c>
      <c r="T375" s="16">
        <f t="shared" si="72"/>
        <v>50490731.524999999</v>
      </c>
      <c r="U375" s="16">
        <f t="shared" si="73"/>
        <v>-2130107</v>
      </c>
      <c r="V375" s="17">
        <f t="shared" si="80"/>
        <v>6457306.9668749999</v>
      </c>
      <c r="W375" s="16">
        <f t="shared" si="74"/>
        <v>24.778648762636738</v>
      </c>
      <c r="X375" s="16">
        <f t="shared" si="75"/>
        <v>22.622501180746095</v>
      </c>
      <c r="Y375" s="3">
        <f t="shared" si="76"/>
        <v>0.22435456092515146</v>
      </c>
      <c r="Z375" s="3">
        <f t="shared" si="77"/>
        <v>-2.1561475818906461</v>
      </c>
      <c r="AA375" s="3">
        <f t="shared" si="78"/>
        <v>0.85664843138275537</v>
      </c>
      <c r="AB375" s="3">
        <f t="shared" si="79"/>
        <v>6.7197376019653685E-2</v>
      </c>
      <c r="AC375" s="16" t="s">
        <v>112</v>
      </c>
      <c r="AD375" s="16" t="s">
        <v>467</v>
      </c>
      <c r="AE375" s="16" t="s">
        <v>51</v>
      </c>
      <c r="AF375" s="16" t="s">
        <v>44</v>
      </c>
      <c r="AG375" s="16" t="s">
        <v>1521</v>
      </c>
      <c r="AH375" s="16">
        <v>8.0660000000000007</v>
      </c>
      <c r="AI375" s="16">
        <v>0.08</v>
      </c>
      <c r="AJ375" s="16">
        <v>0.64200000000000002</v>
      </c>
      <c r="AK375" s="15" t="s">
        <v>62</v>
      </c>
    </row>
    <row r="376" spans="1:37" x14ac:dyDescent="0.5">
      <c r="A376" s="16" t="s">
        <v>1762</v>
      </c>
      <c r="B376" s="16" t="s">
        <v>1763</v>
      </c>
      <c r="C376" s="16" t="s">
        <v>1764</v>
      </c>
      <c r="D376" s="16">
        <v>6143832.1875</v>
      </c>
      <c r="E376" s="16">
        <v>230928.125</v>
      </c>
      <c r="F376" s="16"/>
      <c r="G376" s="16">
        <v>5098888.5625</v>
      </c>
      <c r="H376" s="16">
        <v>7071667.75</v>
      </c>
      <c r="I376" s="16">
        <v>2067706.5</v>
      </c>
      <c r="J376" s="16">
        <v>7720099.875</v>
      </c>
      <c r="K376" s="16">
        <v>1356042.5</v>
      </c>
      <c r="L376" s="16">
        <v>870237.125</v>
      </c>
      <c r="M376" s="16">
        <v>4646</v>
      </c>
      <c r="N376" s="16">
        <v>532.1</v>
      </c>
      <c r="O376" s="16">
        <f t="shared" si="69"/>
        <v>7691868.1800000006</v>
      </c>
      <c r="P376" s="16">
        <f t="shared" si="70"/>
        <v>-6154717.9512499999</v>
      </c>
      <c r="Q376" s="16">
        <f t="shared" si="68"/>
        <v>7071667.75</v>
      </c>
      <c r="R376" s="17">
        <f t="shared" si="81"/>
        <v>7071667.75</v>
      </c>
      <c r="S376" s="16">
        <f t="shared" si="71"/>
        <v>1383890.6812499999</v>
      </c>
      <c r="T376" s="16">
        <f t="shared" si="72"/>
        <v>10790940.35</v>
      </c>
      <c r="U376" s="16">
        <f t="shared" si="73"/>
        <v>1576267.6875</v>
      </c>
      <c r="V376" s="17">
        <f t="shared" si="80"/>
        <v>1576267.6875</v>
      </c>
      <c r="W376" s="16">
        <f t="shared" si="74"/>
        <v>22.753619063130511</v>
      </c>
      <c r="X376" s="16">
        <f t="shared" si="75"/>
        <v>20.588081128632858</v>
      </c>
      <c r="Y376" s="3">
        <f t="shared" si="76"/>
        <v>0.22289900250192043</v>
      </c>
      <c r="Z376" s="3">
        <f t="shared" si="77"/>
        <v>-2.16553793449765</v>
      </c>
      <c r="AA376" s="3">
        <f t="shared" si="78"/>
        <v>0.842901273894204</v>
      </c>
      <c r="AB376" s="3">
        <f t="shared" si="79"/>
        <v>7.4223289804486045E-2</v>
      </c>
      <c r="AC376" s="16" t="s">
        <v>252</v>
      </c>
      <c r="AD376" s="16" t="s">
        <v>494</v>
      </c>
      <c r="AE376" s="16" t="s">
        <v>80</v>
      </c>
      <c r="AF376" s="16" t="s">
        <v>44</v>
      </c>
      <c r="AG376" s="16" t="s">
        <v>1765</v>
      </c>
      <c r="AH376" s="16">
        <v>1.1379999999999999</v>
      </c>
      <c r="AI376" s="16">
        <v>0.23400000000000001</v>
      </c>
      <c r="AJ376" s="16">
        <v>0.26600000000000001</v>
      </c>
      <c r="AK376" s="15" t="s">
        <v>485</v>
      </c>
    </row>
    <row r="377" spans="1:37" x14ac:dyDescent="0.5">
      <c r="A377" s="16" t="s">
        <v>1766</v>
      </c>
      <c r="B377" s="16" t="s">
        <v>1767</v>
      </c>
      <c r="C377" s="16" t="s">
        <v>1768</v>
      </c>
      <c r="D377" s="16">
        <v>5248459.5</v>
      </c>
      <c r="E377" s="16">
        <v>4760396</v>
      </c>
      <c r="F377" s="16">
        <v>2566740.625</v>
      </c>
      <c r="G377" s="16">
        <v>14651137.5</v>
      </c>
      <c r="H377" s="16">
        <v>10262455</v>
      </c>
      <c r="I377" s="16">
        <v>14999288.5</v>
      </c>
      <c r="J377" s="16">
        <v>15532243.5</v>
      </c>
      <c r="K377" s="16">
        <v>9488719</v>
      </c>
      <c r="L377" s="16">
        <v>7417670.75</v>
      </c>
      <c r="M377" s="16">
        <v>501</v>
      </c>
      <c r="N377" s="16">
        <v>57.1</v>
      </c>
      <c r="O377" s="16">
        <f t="shared" si="69"/>
        <v>46249078.094999999</v>
      </c>
      <c r="P377" s="16">
        <f t="shared" si="70"/>
        <v>55381773.419999994</v>
      </c>
      <c r="Q377" s="16">
        <f t="shared" si="68"/>
        <v>7695714.375</v>
      </c>
      <c r="R377" s="17">
        <f t="shared" si="81"/>
        <v>46249078.094999999</v>
      </c>
      <c r="S377" s="16">
        <f t="shared" si="71"/>
        <v>5815837.29</v>
      </c>
      <c r="T377" s="16">
        <f t="shared" si="72"/>
        <v>60151533.550000004</v>
      </c>
      <c r="U377" s="16">
        <f t="shared" si="73"/>
        <v>10283784</v>
      </c>
      <c r="V377" s="17">
        <f t="shared" si="80"/>
        <v>10283784</v>
      </c>
      <c r="W377" s="16">
        <f t="shared" si="74"/>
        <v>25.462921272196645</v>
      </c>
      <c r="X377" s="16">
        <f t="shared" si="75"/>
        <v>23.293867877531387</v>
      </c>
      <c r="Y377" s="3">
        <f t="shared" si="76"/>
        <v>0.22235651873700338</v>
      </c>
      <c r="Z377" s="3">
        <f t="shared" si="77"/>
        <v>-2.1690533946652604</v>
      </c>
      <c r="AA377" s="3">
        <f t="shared" si="78"/>
        <v>0.53190998179488469</v>
      </c>
      <c r="AB377" s="3">
        <f t="shared" si="79"/>
        <v>0.27416185965542633</v>
      </c>
      <c r="AC377" s="16" t="s">
        <v>912</v>
      </c>
      <c r="AD377" s="16" t="s">
        <v>118</v>
      </c>
      <c r="AE377" s="16" t="s">
        <v>51</v>
      </c>
      <c r="AF377" s="16" t="s">
        <v>44</v>
      </c>
      <c r="AG377" s="16" t="s">
        <v>1496</v>
      </c>
      <c r="AH377" s="16">
        <v>1.9930000000000001</v>
      </c>
      <c r="AI377" s="16">
        <v>0.32500000000000001</v>
      </c>
      <c r="AJ377" s="16">
        <v>0.64800000000000002</v>
      </c>
      <c r="AK377" s="15" t="s">
        <v>62</v>
      </c>
    </row>
    <row r="378" spans="1:37" x14ac:dyDescent="0.5">
      <c r="A378" s="16" t="s">
        <v>1769</v>
      </c>
      <c r="B378" s="16" t="s">
        <v>1770</v>
      </c>
      <c r="C378" s="16" t="s">
        <v>1771</v>
      </c>
      <c r="D378" s="16">
        <v>12735816.375</v>
      </c>
      <c r="E378" s="16">
        <v>13183086.5</v>
      </c>
      <c r="F378" s="16">
        <v>10917341.625</v>
      </c>
      <c r="G378" s="16">
        <v>33794249.75</v>
      </c>
      <c r="H378" s="16">
        <v>42421052</v>
      </c>
      <c r="I378" s="16">
        <v>44293726.5</v>
      </c>
      <c r="J378" s="16">
        <v>37347368.75</v>
      </c>
      <c r="K378" s="16">
        <v>35542745.5</v>
      </c>
      <c r="L378" s="16">
        <v>20544590.75</v>
      </c>
      <c r="M378" s="16">
        <v>397</v>
      </c>
      <c r="N378" s="16">
        <v>44.8</v>
      </c>
      <c r="O378" s="16">
        <f t="shared" si="69"/>
        <v>124160151.735</v>
      </c>
      <c r="P378" s="16">
        <f t="shared" si="70"/>
        <v>124034172.57875</v>
      </c>
      <c r="Q378" s="16">
        <f t="shared" si="68"/>
        <v>31503710.375</v>
      </c>
      <c r="R378" s="17">
        <f t="shared" si="81"/>
        <v>124034172.57875</v>
      </c>
      <c r="S378" s="16">
        <f t="shared" si="71"/>
        <v>27502380.57</v>
      </c>
      <c r="T378" s="16">
        <f t="shared" si="72"/>
        <v>119377889.15000001</v>
      </c>
      <c r="U378" s="16">
        <f t="shared" si="73"/>
        <v>24611552.375</v>
      </c>
      <c r="V378" s="17">
        <f t="shared" si="80"/>
        <v>27502380.57</v>
      </c>
      <c r="W378" s="16">
        <f t="shared" si="74"/>
        <v>26.886162410500429</v>
      </c>
      <c r="X378" s="16">
        <f t="shared" si="75"/>
        <v>24.713053166044798</v>
      </c>
      <c r="Y378" s="3">
        <f t="shared" si="76"/>
        <v>0.22173228553234861</v>
      </c>
      <c r="Z378" s="3">
        <f t="shared" si="77"/>
        <v>-2.1731092444556284</v>
      </c>
      <c r="AA378" s="3">
        <f t="shared" si="78"/>
        <v>0.35604911748445889</v>
      </c>
      <c r="AB378" s="3">
        <f t="shared" si="79"/>
        <v>0.44849008635003035</v>
      </c>
      <c r="AC378" s="16" t="s">
        <v>413</v>
      </c>
      <c r="AD378" s="16" t="s">
        <v>239</v>
      </c>
      <c r="AE378" s="16" t="s">
        <v>145</v>
      </c>
      <c r="AF378" s="16" t="s">
        <v>52</v>
      </c>
      <c r="AG378" s="16" t="s">
        <v>1772</v>
      </c>
      <c r="AH378" s="16">
        <v>2.7909999999999999</v>
      </c>
      <c r="AI378" s="16">
        <v>0.3</v>
      </c>
      <c r="AJ378" s="16">
        <v>0.83799999999999997</v>
      </c>
      <c r="AK378" s="15" t="s">
        <v>1773</v>
      </c>
    </row>
    <row r="379" spans="1:37" x14ac:dyDescent="0.5">
      <c r="A379" s="16" t="s">
        <v>1774</v>
      </c>
      <c r="B379" s="16" t="s">
        <v>1775</v>
      </c>
      <c r="C379" s="16" t="s">
        <v>1776</v>
      </c>
      <c r="D379" s="16">
        <v>9902120.375</v>
      </c>
      <c r="E379" s="16">
        <v>5131654.625</v>
      </c>
      <c r="F379" s="16">
        <v>7288548.75</v>
      </c>
      <c r="G379" s="16">
        <v>27129297.75</v>
      </c>
      <c r="H379" s="16">
        <v>18513033</v>
      </c>
      <c r="I379" s="16">
        <v>31773709</v>
      </c>
      <c r="J379" s="16">
        <v>30095901.75</v>
      </c>
      <c r="K379" s="16">
        <v>14099062</v>
      </c>
      <c r="L379" s="16">
        <v>14246330.5</v>
      </c>
      <c r="M379" s="16">
        <v>631</v>
      </c>
      <c r="N379" s="16">
        <v>70</v>
      </c>
      <c r="O379" s="16">
        <f t="shared" si="69"/>
        <v>91084796.13000001</v>
      </c>
      <c r="P379" s="16">
        <f t="shared" si="70"/>
        <v>101468074.73875</v>
      </c>
      <c r="Q379" s="16">
        <f t="shared" si="68"/>
        <v>11224484.25</v>
      </c>
      <c r="R379" s="17">
        <f t="shared" si="81"/>
        <v>91084796.13000001</v>
      </c>
      <c r="S379" s="16">
        <f t="shared" si="71"/>
        <v>11029911.071249999</v>
      </c>
      <c r="T379" s="16">
        <f t="shared" si="72"/>
        <v>86276493.700000003</v>
      </c>
      <c r="U379" s="16">
        <f t="shared" si="73"/>
        <v>20193781.375</v>
      </c>
      <c r="V379" s="17">
        <f t="shared" si="80"/>
        <v>20193781.375</v>
      </c>
      <c r="W379" s="16">
        <f t="shared" si="74"/>
        <v>26.44070692374483</v>
      </c>
      <c r="X379" s="16">
        <f t="shared" si="75"/>
        <v>24.267407751213618</v>
      </c>
      <c r="Y379" s="3">
        <f t="shared" si="76"/>
        <v>0.22170309681737219</v>
      </c>
      <c r="Z379" s="3">
        <f t="shared" si="77"/>
        <v>-2.1732991725312099</v>
      </c>
      <c r="AA379" s="3">
        <f t="shared" si="78"/>
        <v>0.39235480037110748</v>
      </c>
      <c r="AB379" s="3">
        <f t="shared" si="79"/>
        <v>0.40632102952874216</v>
      </c>
      <c r="AC379" s="16" t="s">
        <v>514</v>
      </c>
      <c r="AD379" s="16" t="s">
        <v>72</v>
      </c>
      <c r="AE379" s="16" t="s">
        <v>43</v>
      </c>
      <c r="AF379" s="16" t="s">
        <v>44</v>
      </c>
      <c r="AG379" s="16" t="s">
        <v>44</v>
      </c>
      <c r="AH379" s="16">
        <v>1.9550000000000001</v>
      </c>
      <c r="AI379" s="16">
        <v>0.26900000000000002</v>
      </c>
      <c r="AJ379" s="16">
        <v>0.52500000000000002</v>
      </c>
      <c r="AK379" s="15" t="s">
        <v>62</v>
      </c>
    </row>
    <row r="380" spans="1:37" x14ac:dyDescent="0.5">
      <c r="A380" s="16" t="s">
        <v>1777</v>
      </c>
      <c r="B380" s="16" t="s">
        <v>1778</v>
      </c>
      <c r="C380" s="16" t="s">
        <v>1779</v>
      </c>
      <c r="D380" s="16">
        <v>16576059</v>
      </c>
      <c r="E380" s="16">
        <v>12383094.25</v>
      </c>
      <c r="F380" s="16">
        <v>3297830.5</v>
      </c>
      <c r="G380" s="16">
        <v>94355984.5</v>
      </c>
      <c r="H380" s="16">
        <v>49926169.5</v>
      </c>
      <c r="I380" s="16">
        <v>33091641.25</v>
      </c>
      <c r="J380" s="16">
        <v>41109706.5</v>
      </c>
      <c r="K380" s="16">
        <v>18201303.5</v>
      </c>
      <c r="L380" s="16">
        <v>14796743</v>
      </c>
      <c r="M380" s="16">
        <v>411</v>
      </c>
      <c r="N380" s="16">
        <v>46.8</v>
      </c>
      <c r="O380" s="16">
        <f t="shared" si="69"/>
        <v>110832975.99000001</v>
      </c>
      <c r="P380" s="16">
        <f t="shared" si="70"/>
        <v>458123761.19499999</v>
      </c>
      <c r="Q380" s="16">
        <f t="shared" ref="Q380:Q443" si="82">(H380-F380)*1</f>
        <v>46628339</v>
      </c>
      <c r="R380" s="17">
        <f t="shared" si="81"/>
        <v>110832975.99000001</v>
      </c>
      <c r="S380" s="16">
        <f t="shared" si="71"/>
        <v>7156397.3774999995</v>
      </c>
      <c r="T380" s="16">
        <f t="shared" si="72"/>
        <v>142586515</v>
      </c>
      <c r="U380" s="16">
        <f t="shared" si="73"/>
        <v>24533647.5</v>
      </c>
      <c r="V380" s="17">
        <f t="shared" si="80"/>
        <v>24533647.5</v>
      </c>
      <c r="W380" s="16">
        <f t="shared" si="74"/>
        <v>26.723811947518314</v>
      </c>
      <c r="X380" s="16">
        <f t="shared" si="75"/>
        <v>24.54825840438367</v>
      </c>
      <c r="Y380" s="3">
        <f t="shared" si="76"/>
        <v>0.22135693173314744</v>
      </c>
      <c r="Z380" s="3">
        <f t="shared" si="77"/>
        <v>-2.1755535431346407</v>
      </c>
      <c r="AA380" s="3">
        <f t="shared" si="78"/>
        <v>0.23456149149678696</v>
      </c>
      <c r="AB380" s="3">
        <f t="shared" si="79"/>
        <v>0.6297432854992111</v>
      </c>
      <c r="AC380" s="16" t="s">
        <v>1780</v>
      </c>
      <c r="AD380" s="16" t="s">
        <v>72</v>
      </c>
      <c r="AE380" s="16" t="s">
        <v>60</v>
      </c>
      <c r="AF380" s="16" t="s">
        <v>44</v>
      </c>
      <c r="AG380" s="16" t="s">
        <v>1781</v>
      </c>
      <c r="AH380" s="16">
        <v>1.47</v>
      </c>
      <c r="AI380" s="16">
        <v>0.248</v>
      </c>
      <c r="AJ380" s="16">
        <v>0.36499999999999999</v>
      </c>
      <c r="AK380" s="15" t="s">
        <v>45</v>
      </c>
    </row>
    <row r="381" spans="1:37" x14ac:dyDescent="0.5">
      <c r="A381" s="16" t="s">
        <v>1782</v>
      </c>
      <c r="B381" s="16" t="s">
        <v>1783</v>
      </c>
      <c r="C381" s="16" t="s">
        <v>1784</v>
      </c>
      <c r="D381" s="16">
        <v>4002506.4375</v>
      </c>
      <c r="E381" s="16">
        <v>9049108.75</v>
      </c>
      <c r="F381" s="16">
        <v>1935144.375</v>
      </c>
      <c r="G381" s="16">
        <v>21892020.375</v>
      </c>
      <c r="H381" s="16">
        <v>8681628.4375</v>
      </c>
      <c r="I381" s="16">
        <v>12174236.75</v>
      </c>
      <c r="J381" s="16">
        <v>12383021.9375</v>
      </c>
      <c r="K381" s="16">
        <v>9046624</v>
      </c>
      <c r="L381" s="16">
        <v>10055967.75</v>
      </c>
      <c r="M381" s="16">
        <v>835</v>
      </c>
      <c r="N381" s="16">
        <v>88.5</v>
      </c>
      <c r="O381" s="16">
        <f t="shared" si="69"/>
        <v>38089423.635000005</v>
      </c>
      <c r="P381" s="16">
        <f t="shared" si="70"/>
        <v>105369237.09187499</v>
      </c>
      <c r="Q381" s="16">
        <f t="shared" si="82"/>
        <v>6746484.0625</v>
      </c>
      <c r="R381" s="17">
        <f t="shared" si="81"/>
        <v>38089423.635000005</v>
      </c>
      <c r="S381" s="16">
        <f t="shared" si="71"/>
        <v>-3056.2424999999998</v>
      </c>
      <c r="T381" s="16">
        <f t="shared" si="72"/>
        <v>100698209.85000001</v>
      </c>
      <c r="U381" s="16">
        <f t="shared" si="73"/>
        <v>8380515.5</v>
      </c>
      <c r="V381" s="17">
        <f t="shared" si="80"/>
        <v>8380515.5</v>
      </c>
      <c r="W381" s="16">
        <f t="shared" si="74"/>
        <v>25.182887121574108</v>
      </c>
      <c r="X381" s="16">
        <f t="shared" si="75"/>
        <v>22.998607558644945</v>
      </c>
      <c r="Y381" s="3">
        <f t="shared" si="76"/>
        <v>0.22002211375808861</v>
      </c>
      <c r="Z381" s="3">
        <f t="shared" si="77"/>
        <v>-2.1842795629291616</v>
      </c>
      <c r="AA381" s="3">
        <f t="shared" si="78"/>
        <v>0.38181398675058675</v>
      </c>
      <c r="AB381" s="3">
        <f t="shared" si="79"/>
        <v>0.41814816641553437</v>
      </c>
      <c r="AC381" s="16" t="s">
        <v>1785</v>
      </c>
      <c r="AD381" s="16" t="s">
        <v>311</v>
      </c>
      <c r="AE381" s="16" t="s">
        <v>73</v>
      </c>
      <c r="AF381" s="16" t="s">
        <v>44</v>
      </c>
      <c r="AG381" s="16" t="s">
        <v>1786</v>
      </c>
      <c r="AH381" s="16">
        <v>2.512</v>
      </c>
      <c r="AI381" s="16">
        <v>0.32900000000000001</v>
      </c>
      <c r="AJ381" s="16">
        <v>0.82599999999999996</v>
      </c>
      <c r="AK381" s="15" t="s">
        <v>45</v>
      </c>
    </row>
    <row r="382" spans="1:37" x14ac:dyDescent="0.5">
      <c r="A382" s="16" t="s">
        <v>1787</v>
      </c>
      <c r="B382" s="16" t="s">
        <v>1788</v>
      </c>
      <c r="C382" s="16" t="s">
        <v>1789</v>
      </c>
      <c r="D382" s="16">
        <v>45942543.5</v>
      </c>
      <c r="E382" s="16">
        <v>65807177.75</v>
      </c>
      <c r="F382" s="16">
        <v>16806717.3125</v>
      </c>
      <c r="G382" s="16">
        <v>328561140.25</v>
      </c>
      <c r="H382" s="16">
        <v>203204205.375</v>
      </c>
      <c r="I382" s="16">
        <v>66627185.375</v>
      </c>
      <c r="J382" s="16">
        <v>86682933.0625</v>
      </c>
      <c r="K382" s="16">
        <v>59158914.921875</v>
      </c>
      <c r="L382" s="16">
        <v>62714752.875</v>
      </c>
      <c r="M382" s="16">
        <v>293</v>
      </c>
      <c r="N382" s="16">
        <v>32.1</v>
      </c>
      <c r="O382" s="16">
        <f t="shared" si="69"/>
        <v>185332141.1925</v>
      </c>
      <c r="P382" s="16">
        <f t="shared" si="70"/>
        <v>1664623534.8574998</v>
      </c>
      <c r="Q382" s="16">
        <f t="shared" si="82"/>
        <v>186397488.0625</v>
      </c>
      <c r="R382" s="17">
        <f t="shared" si="81"/>
        <v>186397488.0625</v>
      </c>
      <c r="S382" s="16">
        <f t="shared" si="71"/>
        <v>-8177363.2785937497</v>
      </c>
      <c r="T382" s="16">
        <f t="shared" si="72"/>
        <v>569259640.97500002</v>
      </c>
      <c r="U382" s="16">
        <f t="shared" si="73"/>
        <v>40740389.5625</v>
      </c>
      <c r="V382" s="17">
        <f t="shared" si="80"/>
        <v>40740389.5625</v>
      </c>
      <c r="W382" s="16">
        <f t="shared" si="74"/>
        <v>27.473807177115809</v>
      </c>
      <c r="X382" s="16">
        <f t="shared" si="75"/>
        <v>25.279956439733791</v>
      </c>
      <c r="Y382" s="3">
        <f t="shared" si="76"/>
        <v>0.21856726711273891</v>
      </c>
      <c r="Z382" s="3">
        <f t="shared" si="77"/>
        <v>-2.1938507373820171</v>
      </c>
      <c r="AA382" s="3">
        <f t="shared" si="78"/>
        <v>0.26171284494048042</v>
      </c>
      <c r="AB382" s="3">
        <f t="shared" si="79"/>
        <v>0.58217496154096759</v>
      </c>
      <c r="AC382" s="16" t="s">
        <v>44</v>
      </c>
      <c r="AD382" s="16" t="s">
        <v>42</v>
      </c>
      <c r="AE382" s="16" t="s">
        <v>51</v>
      </c>
      <c r="AF382" s="16" t="s">
        <v>44</v>
      </c>
      <c r="AG382" s="16" t="s">
        <v>44</v>
      </c>
      <c r="AH382" s="16">
        <v>1.365</v>
      </c>
      <c r="AI382" s="16">
        <v>0.22600000000000001</v>
      </c>
      <c r="AJ382" s="16">
        <v>0.309</v>
      </c>
      <c r="AK382" s="15" t="s">
        <v>45</v>
      </c>
    </row>
    <row r="383" spans="1:37" x14ac:dyDescent="0.5">
      <c r="A383" s="16" t="s">
        <v>1790</v>
      </c>
      <c r="B383" s="16" t="s">
        <v>1791</v>
      </c>
      <c r="C383" s="16" t="s">
        <v>1792</v>
      </c>
      <c r="D383" s="16">
        <v>45942543.5</v>
      </c>
      <c r="E383" s="16">
        <v>65807177.75</v>
      </c>
      <c r="F383" s="16">
        <v>16806717.3125</v>
      </c>
      <c r="G383" s="16">
        <v>328561140.25</v>
      </c>
      <c r="H383" s="16">
        <v>203204205.375</v>
      </c>
      <c r="I383" s="16">
        <v>66627185.375</v>
      </c>
      <c r="J383" s="16">
        <v>86682933.0625</v>
      </c>
      <c r="K383" s="16">
        <v>59158914.921875</v>
      </c>
      <c r="L383" s="16">
        <v>62714752.875</v>
      </c>
      <c r="M383" s="16">
        <v>293</v>
      </c>
      <c r="N383" s="16">
        <v>32.1</v>
      </c>
      <c r="O383" s="16">
        <f t="shared" si="69"/>
        <v>185332141.1925</v>
      </c>
      <c r="P383" s="16">
        <f t="shared" si="70"/>
        <v>1664623534.8574998</v>
      </c>
      <c r="Q383" s="16">
        <f t="shared" si="82"/>
        <v>186397488.0625</v>
      </c>
      <c r="R383" s="17">
        <f t="shared" si="81"/>
        <v>186397488.0625</v>
      </c>
      <c r="S383" s="16">
        <f t="shared" si="71"/>
        <v>-8177363.2785937497</v>
      </c>
      <c r="T383" s="16">
        <f t="shared" si="72"/>
        <v>569259640.97500002</v>
      </c>
      <c r="U383" s="16">
        <f t="shared" si="73"/>
        <v>40740389.5625</v>
      </c>
      <c r="V383" s="17">
        <f t="shared" si="80"/>
        <v>40740389.5625</v>
      </c>
      <c r="W383" s="16">
        <f t="shared" si="74"/>
        <v>27.473807177115809</v>
      </c>
      <c r="X383" s="16">
        <f t="shared" si="75"/>
        <v>25.279956439733791</v>
      </c>
      <c r="Y383" s="3">
        <f t="shared" si="76"/>
        <v>0.21856726711273891</v>
      </c>
      <c r="Z383" s="3">
        <f t="shared" si="77"/>
        <v>-2.1938507373820171</v>
      </c>
      <c r="AA383" s="3">
        <f t="shared" si="78"/>
        <v>0.26171284494048042</v>
      </c>
      <c r="AB383" s="3">
        <f t="shared" si="79"/>
        <v>0.58217496154096759</v>
      </c>
      <c r="AC383" s="16" t="s">
        <v>44</v>
      </c>
      <c r="AD383" s="16" t="s">
        <v>42</v>
      </c>
      <c r="AE383" s="16" t="s">
        <v>60</v>
      </c>
      <c r="AF383" s="16" t="s">
        <v>44</v>
      </c>
      <c r="AG383" s="16" t="s">
        <v>44</v>
      </c>
      <c r="AH383" s="16">
        <v>1.365</v>
      </c>
      <c r="AI383" s="16">
        <v>0.22600000000000001</v>
      </c>
      <c r="AJ383" s="16">
        <v>0.309</v>
      </c>
      <c r="AK383" s="15" t="s">
        <v>45</v>
      </c>
    </row>
    <row r="384" spans="1:37" x14ac:dyDescent="0.5">
      <c r="A384" s="16" t="s">
        <v>1793</v>
      </c>
      <c r="B384" s="16" t="s">
        <v>1794</v>
      </c>
      <c r="C384" s="16" t="s">
        <v>1795</v>
      </c>
      <c r="D384" s="16">
        <v>45942543.5</v>
      </c>
      <c r="E384" s="16">
        <v>65807177.75</v>
      </c>
      <c r="F384" s="16">
        <v>16806717.3125</v>
      </c>
      <c r="G384" s="16">
        <v>328561140.25</v>
      </c>
      <c r="H384" s="16">
        <v>203204205.375</v>
      </c>
      <c r="I384" s="16">
        <v>66627185.375</v>
      </c>
      <c r="J384" s="16">
        <v>86682933.0625</v>
      </c>
      <c r="K384" s="16">
        <v>59158914.921875</v>
      </c>
      <c r="L384" s="16">
        <v>62714752.875</v>
      </c>
      <c r="M384" s="16">
        <v>293</v>
      </c>
      <c r="N384" s="16">
        <v>32</v>
      </c>
      <c r="O384" s="16">
        <f t="shared" si="69"/>
        <v>185332141.1925</v>
      </c>
      <c r="P384" s="16">
        <f t="shared" si="70"/>
        <v>1664623534.8574998</v>
      </c>
      <c r="Q384" s="16">
        <f t="shared" si="82"/>
        <v>186397488.0625</v>
      </c>
      <c r="R384" s="17">
        <f t="shared" si="81"/>
        <v>186397488.0625</v>
      </c>
      <c r="S384" s="16">
        <f t="shared" si="71"/>
        <v>-8177363.2785937497</v>
      </c>
      <c r="T384" s="16">
        <f t="shared" si="72"/>
        <v>569259640.97500002</v>
      </c>
      <c r="U384" s="16">
        <f t="shared" si="73"/>
        <v>40740389.5625</v>
      </c>
      <c r="V384" s="17">
        <f t="shared" si="80"/>
        <v>40740389.5625</v>
      </c>
      <c r="W384" s="16">
        <f t="shared" si="74"/>
        <v>27.473807177115809</v>
      </c>
      <c r="X384" s="16">
        <f t="shared" si="75"/>
        <v>25.279956439733791</v>
      </c>
      <c r="Y384" s="3">
        <f t="shared" si="76"/>
        <v>0.21856726711273891</v>
      </c>
      <c r="Z384" s="3">
        <f t="shared" si="77"/>
        <v>-2.1938507373820171</v>
      </c>
      <c r="AA384" s="3">
        <f t="shared" si="78"/>
        <v>0.26171284494048042</v>
      </c>
      <c r="AB384" s="3">
        <f t="shared" si="79"/>
        <v>0.58217496154096759</v>
      </c>
      <c r="AC384" s="16" t="s">
        <v>44</v>
      </c>
      <c r="AD384" s="16" t="s">
        <v>42</v>
      </c>
      <c r="AE384" s="16" t="s">
        <v>43</v>
      </c>
      <c r="AF384" s="16" t="s">
        <v>44</v>
      </c>
      <c r="AG384" s="16" t="s">
        <v>44</v>
      </c>
      <c r="AH384" s="16">
        <v>1.365</v>
      </c>
      <c r="AI384" s="16">
        <v>0.22600000000000001</v>
      </c>
      <c r="AJ384" s="16">
        <v>0.309</v>
      </c>
      <c r="AK384" s="15" t="s">
        <v>45</v>
      </c>
    </row>
    <row r="385" spans="1:37" x14ac:dyDescent="0.5">
      <c r="A385" s="16" t="s">
        <v>1796</v>
      </c>
      <c r="B385" s="16" t="s">
        <v>1797</v>
      </c>
      <c r="C385" s="16" t="s">
        <v>1798</v>
      </c>
      <c r="D385" s="16">
        <v>1767585.125</v>
      </c>
      <c r="E385" s="16">
        <v>1642346.25</v>
      </c>
      <c r="F385" s="16"/>
      <c r="G385" s="16">
        <v>8332080</v>
      </c>
      <c r="H385" s="16">
        <v>8138107.5</v>
      </c>
      <c r="I385" s="16">
        <v>11898382</v>
      </c>
      <c r="J385" s="16">
        <v>10092464</v>
      </c>
      <c r="K385" s="16">
        <v>5832979.5</v>
      </c>
      <c r="L385" s="16">
        <v>3006092</v>
      </c>
      <c r="M385" s="16">
        <v>218</v>
      </c>
      <c r="N385" s="16">
        <v>23.5</v>
      </c>
      <c r="O385" s="16">
        <f t="shared" si="69"/>
        <v>44261981.039999999</v>
      </c>
      <c r="P385" s="16">
        <f t="shared" si="70"/>
        <v>38664874.813749999</v>
      </c>
      <c r="Q385" s="16">
        <f t="shared" si="82"/>
        <v>8138107.5</v>
      </c>
      <c r="R385" s="17">
        <f t="shared" si="81"/>
        <v>38664874.813749999</v>
      </c>
      <c r="S385" s="16">
        <f t="shared" si="71"/>
        <v>5154478.8975</v>
      </c>
      <c r="T385" s="16">
        <f t="shared" si="72"/>
        <v>37275540.800000004</v>
      </c>
      <c r="U385" s="16">
        <f t="shared" si="73"/>
        <v>8324878.875</v>
      </c>
      <c r="V385" s="17">
        <f t="shared" si="80"/>
        <v>8324878.875</v>
      </c>
      <c r="W385" s="16">
        <f t="shared" si="74"/>
        <v>25.204520206216365</v>
      </c>
      <c r="X385" s="16">
        <f t="shared" si="75"/>
        <v>22.988997850792391</v>
      </c>
      <c r="Y385" s="3">
        <f t="shared" si="76"/>
        <v>0.21530856921433786</v>
      </c>
      <c r="Z385" s="3">
        <f t="shared" si="77"/>
        <v>-2.2155223554239751</v>
      </c>
      <c r="AA385" s="3">
        <f t="shared" si="78"/>
        <v>0.40527806599089033</v>
      </c>
      <c r="AB385" s="3">
        <f t="shared" si="79"/>
        <v>0.39224690002561657</v>
      </c>
      <c r="AC385" s="16" t="s">
        <v>1799</v>
      </c>
      <c r="AD385" s="16" t="s">
        <v>1800</v>
      </c>
      <c r="AE385" s="16" t="s">
        <v>51</v>
      </c>
      <c r="AF385" s="16" t="s">
        <v>44</v>
      </c>
      <c r="AG385" s="16" t="s">
        <v>1801</v>
      </c>
      <c r="AH385" s="16">
        <v>3.423</v>
      </c>
      <c r="AI385" s="16">
        <v>0.20399999999999999</v>
      </c>
      <c r="AJ385" s="16">
        <v>0.7</v>
      </c>
      <c r="AK385" s="15" t="s">
        <v>82</v>
      </c>
    </row>
    <row r="386" spans="1:37" x14ac:dyDescent="0.5">
      <c r="A386" s="16" t="s">
        <v>1802</v>
      </c>
      <c r="B386" s="16" t="s">
        <v>1803</v>
      </c>
      <c r="C386" s="16" t="s">
        <v>1804</v>
      </c>
      <c r="D386" s="16">
        <v>11757696.75</v>
      </c>
      <c r="E386" s="16">
        <v>5770864.25</v>
      </c>
      <c r="F386" s="16">
        <v>4399668.5</v>
      </c>
      <c r="G386" s="16">
        <v>6094682.625</v>
      </c>
      <c r="H386" s="16">
        <v>15961669</v>
      </c>
      <c r="I386" s="16">
        <v>41116234.5</v>
      </c>
      <c r="J386" s="16">
        <v>12405581.25</v>
      </c>
      <c r="K386" s="16">
        <v>37079463</v>
      </c>
      <c r="L386" s="16">
        <v>11376654.25</v>
      </c>
      <c r="M386" s="16">
        <v>152</v>
      </c>
      <c r="N386" s="16">
        <v>17.100000000000001</v>
      </c>
      <c r="O386" s="16">
        <f t="shared" ref="O386:O449" si="83">(I386-F386)*3.72</f>
        <v>136585625.52000001</v>
      </c>
      <c r="P386" s="16">
        <f t="shared" ref="P386:P449" si="84">(G386-D386)*5.89</f>
        <v>-33355153.196249999</v>
      </c>
      <c r="Q386" s="16">
        <f t="shared" si="82"/>
        <v>11562000.5</v>
      </c>
      <c r="R386" s="17">
        <f t="shared" si="81"/>
        <v>11562000.5</v>
      </c>
      <c r="S386" s="16">
        <f t="shared" ref="S386:S449" si="85">(K386-E386)*1.23</f>
        <v>38509576.462499999</v>
      </c>
      <c r="T386" s="16">
        <f t="shared" ref="T386:T449" si="86">(L386-F386)*12.4</f>
        <v>86514623.299999997</v>
      </c>
      <c r="U386" s="16">
        <f t="shared" ref="U386:U449" si="87">(J386-D386)*1</f>
        <v>647884.5</v>
      </c>
      <c r="V386" s="17">
        <f t="shared" si="80"/>
        <v>38509576.462499999</v>
      </c>
      <c r="W386" s="16">
        <f t="shared" ref="W386:W449" si="88">LOG(R386,2)</f>
        <v>23.462887704068475</v>
      </c>
      <c r="X386" s="16">
        <f t="shared" ref="X386:X449" si="89">LOG(V386,2)</f>
        <v>25.198713920329791</v>
      </c>
      <c r="Y386" s="3">
        <f t="shared" ref="Y386:Y449" si="90">V386/R386</f>
        <v>3.3307018506442718</v>
      </c>
      <c r="Z386" s="3">
        <f t="shared" ref="Z386:Z449" si="91">LOG(Y386,2)</f>
        <v>1.7358262162613156</v>
      </c>
      <c r="AA386" s="3">
        <f t="shared" ref="AA386:AA449" si="92">TTEST(O386:Q386,S386:U386,2,1)</f>
        <v>0.95954399060602547</v>
      </c>
      <c r="AB386" s="3">
        <f t="shared" ref="AB386:AB449" si="93">-LOG(AA386)</f>
        <v>1.7935110100462667E-2</v>
      </c>
      <c r="AC386" s="16" t="s">
        <v>1805</v>
      </c>
      <c r="AD386" s="16" t="s">
        <v>87</v>
      </c>
      <c r="AE386" s="16" t="s">
        <v>1806</v>
      </c>
      <c r="AF386" s="16" t="s">
        <v>44</v>
      </c>
      <c r="AG386" s="16" t="s">
        <v>1807</v>
      </c>
      <c r="AH386" s="16">
        <v>2.15</v>
      </c>
      <c r="AI386" s="16">
        <v>0.36199999999999999</v>
      </c>
      <c r="AJ386" s="16">
        <v>0.77700000000000002</v>
      </c>
      <c r="AK386" s="15" t="s">
        <v>158</v>
      </c>
    </row>
    <row r="387" spans="1:37" x14ac:dyDescent="0.5">
      <c r="A387" s="16" t="s">
        <v>1808</v>
      </c>
      <c r="B387" s="16" t="s">
        <v>1809</v>
      </c>
      <c r="C387" s="16" t="s">
        <v>1810</v>
      </c>
      <c r="D387" s="16">
        <v>25083472.75</v>
      </c>
      <c r="E387" s="16">
        <v>14065293.125</v>
      </c>
      <c r="F387" s="16">
        <v>53528575.75</v>
      </c>
      <c r="G387" s="16">
        <v>18237784.875</v>
      </c>
      <c r="H387" s="16">
        <v>64764759.75</v>
      </c>
      <c r="I387" s="16">
        <v>59051964</v>
      </c>
      <c r="J387" s="16">
        <v>41757633.25</v>
      </c>
      <c r="K387" s="16">
        <v>54629080.5</v>
      </c>
      <c r="L387" s="16">
        <v>24833117</v>
      </c>
      <c r="M387" s="16">
        <v>152</v>
      </c>
      <c r="N387" s="16">
        <v>17.3</v>
      </c>
      <c r="O387" s="16">
        <f t="shared" si="83"/>
        <v>20547004.290000003</v>
      </c>
      <c r="P387" s="16">
        <f t="shared" si="84"/>
        <v>-40321101.583749995</v>
      </c>
      <c r="Q387" s="16">
        <f t="shared" si="82"/>
        <v>11236184</v>
      </c>
      <c r="R387" s="17">
        <f t="shared" si="81"/>
        <v>11236184</v>
      </c>
      <c r="S387" s="16">
        <f t="shared" si="85"/>
        <v>49893458.471249998</v>
      </c>
      <c r="T387" s="16">
        <f t="shared" si="86"/>
        <v>-355823688.5</v>
      </c>
      <c r="U387" s="16">
        <f t="shared" si="87"/>
        <v>16674160.5</v>
      </c>
      <c r="V387" s="17">
        <f t="shared" si="80"/>
        <v>16674160.5</v>
      </c>
      <c r="W387" s="16">
        <f t="shared" si="88"/>
        <v>23.42164881907453</v>
      </c>
      <c r="X387" s="16">
        <f t="shared" si="89"/>
        <v>23.991110791559915</v>
      </c>
      <c r="Y387" s="3">
        <f t="shared" si="90"/>
        <v>1.4839700471263197</v>
      </c>
      <c r="Z387" s="3">
        <f t="shared" si="91"/>
        <v>0.56946197248538311</v>
      </c>
      <c r="AA387" s="3">
        <f t="shared" si="92"/>
        <v>0.48858628017979411</v>
      </c>
      <c r="AB387" s="3">
        <f t="shared" si="93"/>
        <v>0.31105873246259397</v>
      </c>
      <c r="AC387" s="16" t="s">
        <v>1811</v>
      </c>
      <c r="AD387" s="16" t="s">
        <v>1812</v>
      </c>
      <c r="AE387" s="16" t="s">
        <v>73</v>
      </c>
      <c r="AF387" s="16" t="s">
        <v>44</v>
      </c>
      <c r="AG387" s="16" t="s">
        <v>1813</v>
      </c>
      <c r="AH387" s="16">
        <v>1.665</v>
      </c>
      <c r="AI387" s="16">
        <v>0.42499999999999999</v>
      </c>
      <c r="AJ387" s="16">
        <v>0.70699999999999996</v>
      </c>
      <c r="AK387" s="15" t="s">
        <v>158</v>
      </c>
    </row>
    <row r="388" spans="1:37" x14ac:dyDescent="0.5">
      <c r="A388" s="16" t="s">
        <v>1814</v>
      </c>
      <c r="B388" s="16" t="s">
        <v>1815</v>
      </c>
      <c r="C388" s="16" t="s">
        <v>1816</v>
      </c>
      <c r="D388" s="16">
        <v>186050711.5</v>
      </c>
      <c r="E388" s="16">
        <v>74633533.1875</v>
      </c>
      <c r="F388" s="16">
        <v>250017008.9375</v>
      </c>
      <c r="G388" s="16">
        <v>774508758.9375</v>
      </c>
      <c r="H388" s="16">
        <v>798882242.21875</v>
      </c>
      <c r="I388" s="16">
        <v>1485420233</v>
      </c>
      <c r="J388" s="16">
        <v>539712456.65625</v>
      </c>
      <c r="K388" s="16">
        <v>680958815.875</v>
      </c>
      <c r="L388" s="16">
        <v>326986459.5625</v>
      </c>
      <c r="M388" s="16">
        <v>381</v>
      </c>
      <c r="N388" s="16">
        <v>41.4</v>
      </c>
      <c r="O388" s="16">
        <f t="shared" si="83"/>
        <v>4595699993.5124998</v>
      </c>
      <c r="P388" s="16">
        <f t="shared" si="84"/>
        <v>3466017899.4068747</v>
      </c>
      <c r="Q388" s="16">
        <f t="shared" si="82"/>
        <v>548865233.28125</v>
      </c>
      <c r="R388" s="17">
        <f t="shared" si="81"/>
        <v>3466017899.4068747</v>
      </c>
      <c r="S388" s="16">
        <f t="shared" si="85"/>
        <v>745780097.70562494</v>
      </c>
      <c r="T388" s="16">
        <f t="shared" si="86"/>
        <v>954421187.75</v>
      </c>
      <c r="U388" s="16">
        <f t="shared" si="87"/>
        <v>353661745.15625</v>
      </c>
      <c r="V388" s="17">
        <f t="shared" si="80"/>
        <v>745780097.70562494</v>
      </c>
      <c r="W388" s="16">
        <f t="shared" si="88"/>
        <v>31.690631958951414</v>
      </c>
      <c r="X388" s="16">
        <f t="shared" si="89"/>
        <v>29.474175056177575</v>
      </c>
      <c r="Y388" s="3">
        <f t="shared" si="90"/>
        <v>0.21516914203854723</v>
      </c>
      <c r="Z388" s="3">
        <f t="shared" si="91"/>
        <v>-2.216456902773833</v>
      </c>
      <c r="AA388" s="3">
        <f t="shared" si="92"/>
        <v>0.17721754995621997</v>
      </c>
      <c r="AB388" s="3">
        <f t="shared" si="93"/>
        <v>0.75149327188613813</v>
      </c>
      <c r="AC388" s="16" t="s">
        <v>1078</v>
      </c>
      <c r="AD388" s="16" t="s">
        <v>1344</v>
      </c>
      <c r="AE388" s="16" t="s">
        <v>51</v>
      </c>
      <c r="AF388" s="16" t="s">
        <v>44</v>
      </c>
      <c r="AG388" s="16" t="s">
        <v>1817</v>
      </c>
      <c r="AH388" s="16">
        <v>2.9009999999999998</v>
      </c>
      <c r="AI388" s="16">
        <v>0.23300000000000001</v>
      </c>
      <c r="AJ388" s="16">
        <v>0.67600000000000005</v>
      </c>
      <c r="AK388" s="15" t="s">
        <v>82</v>
      </c>
    </row>
    <row r="389" spans="1:37" x14ac:dyDescent="0.5">
      <c r="A389" s="16" t="s">
        <v>1818</v>
      </c>
      <c r="B389" s="16" t="s">
        <v>1819</v>
      </c>
      <c r="C389" s="16" t="s">
        <v>1820</v>
      </c>
      <c r="D389" s="16">
        <v>23763017.6875</v>
      </c>
      <c r="E389" s="16">
        <v>37026022.375</v>
      </c>
      <c r="F389" s="16">
        <v>14008858.8125</v>
      </c>
      <c r="G389" s="16">
        <v>168883196</v>
      </c>
      <c r="H389" s="16">
        <v>70714130.5</v>
      </c>
      <c r="I389" s="16">
        <v>29008781</v>
      </c>
      <c r="J389" s="16">
        <v>59972500</v>
      </c>
      <c r="K389" s="16">
        <v>22900740.25</v>
      </c>
      <c r="L389" s="16">
        <v>41846278.5625</v>
      </c>
      <c r="M389" s="16">
        <v>699</v>
      </c>
      <c r="N389" s="16">
        <v>73.599999999999994</v>
      </c>
      <c r="O389" s="16">
        <f t="shared" si="83"/>
        <v>55799710.537500001</v>
      </c>
      <c r="P389" s="16">
        <f t="shared" si="84"/>
        <v>854757850.260625</v>
      </c>
      <c r="Q389" s="16">
        <f t="shared" si="82"/>
        <v>56705271.6875</v>
      </c>
      <c r="R389" s="17">
        <f t="shared" si="81"/>
        <v>56705271.6875</v>
      </c>
      <c r="S389" s="16">
        <f t="shared" si="85"/>
        <v>-17374097.013749998</v>
      </c>
      <c r="T389" s="16">
        <f t="shared" si="86"/>
        <v>345184004.90000004</v>
      </c>
      <c r="U389" s="16">
        <f t="shared" si="87"/>
        <v>36209482.3125</v>
      </c>
      <c r="V389" s="17">
        <f t="shared" si="80"/>
        <v>36209482.3125</v>
      </c>
      <c r="W389" s="16">
        <f t="shared" si="88"/>
        <v>25.756979527842486</v>
      </c>
      <c r="X389" s="16">
        <f t="shared" si="89"/>
        <v>25.109864214940899</v>
      </c>
      <c r="Y389" s="3">
        <f t="shared" si="90"/>
        <v>0.6385558385479343</v>
      </c>
      <c r="Z389" s="3">
        <f t="shared" si="91"/>
        <v>-0.64711531290158164</v>
      </c>
      <c r="AA389" s="3">
        <f t="shared" si="92"/>
        <v>0.32399671227150595</v>
      </c>
      <c r="AB389" s="3">
        <f t="shared" si="93"/>
        <v>0.4894593967365588</v>
      </c>
      <c r="AC389" s="16" t="s">
        <v>1821</v>
      </c>
      <c r="AD389" s="16" t="s">
        <v>311</v>
      </c>
      <c r="AE389" s="16" t="s">
        <v>60</v>
      </c>
      <c r="AF389" s="16" t="s">
        <v>44</v>
      </c>
      <c r="AG389" s="16" t="s">
        <v>44</v>
      </c>
      <c r="AH389" s="16">
        <v>1.7609999999999999</v>
      </c>
      <c r="AI389" s="16">
        <v>0.33600000000000002</v>
      </c>
      <c r="AJ389" s="16">
        <v>0.59199999999999997</v>
      </c>
      <c r="AK389" s="15" t="s">
        <v>290</v>
      </c>
    </row>
    <row r="390" spans="1:37" x14ac:dyDescent="0.5">
      <c r="A390" s="16" t="s">
        <v>1822</v>
      </c>
      <c r="B390" s="16" t="s">
        <v>1823</v>
      </c>
      <c r="C390" s="16" t="s">
        <v>1824</v>
      </c>
      <c r="D390" s="16">
        <v>73501973.5</v>
      </c>
      <c r="E390" s="16">
        <v>37610113</v>
      </c>
      <c r="F390" s="16">
        <v>38663544.5</v>
      </c>
      <c r="G390" s="16">
        <v>138352097.875</v>
      </c>
      <c r="H390" s="16">
        <v>146894623.25</v>
      </c>
      <c r="I390" s="16">
        <v>197440688</v>
      </c>
      <c r="J390" s="16">
        <v>140431701</v>
      </c>
      <c r="K390" s="16">
        <v>103736862.5</v>
      </c>
      <c r="L390" s="16">
        <v>75705578</v>
      </c>
      <c r="M390" s="16">
        <v>216</v>
      </c>
      <c r="N390" s="16">
        <v>24.4</v>
      </c>
      <c r="O390" s="16">
        <f t="shared" si="83"/>
        <v>590650973.82000005</v>
      </c>
      <c r="P390" s="16">
        <f t="shared" si="84"/>
        <v>381967232.56874996</v>
      </c>
      <c r="Q390" s="16">
        <f t="shared" si="82"/>
        <v>108231078.75</v>
      </c>
      <c r="R390" s="17">
        <f t="shared" si="81"/>
        <v>381967232.56874996</v>
      </c>
      <c r="S390" s="16">
        <f t="shared" si="85"/>
        <v>81335901.885000005</v>
      </c>
      <c r="T390" s="16">
        <f t="shared" si="86"/>
        <v>459321215.40000004</v>
      </c>
      <c r="U390" s="16">
        <f t="shared" si="87"/>
        <v>66929727.5</v>
      </c>
      <c r="V390" s="17">
        <f t="shared" si="80"/>
        <v>81335901.885000005</v>
      </c>
      <c r="W390" s="16">
        <f t="shared" si="88"/>
        <v>28.50887363966828</v>
      </c>
      <c r="X390" s="16">
        <f t="shared" si="89"/>
        <v>26.277388966554099</v>
      </c>
      <c r="Y390" s="3">
        <f t="shared" si="90"/>
        <v>0.21293947477644021</v>
      </c>
      <c r="Z390" s="3">
        <f t="shared" si="91"/>
        <v>-2.2314846731141813</v>
      </c>
      <c r="AA390" s="3">
        <f t="shared" si="92"/>
        <v>0.47129726808748773</v>
      </c>
      <c r="AB390" s="3">
        <f t="shared" si="93"/>
        <v>0.32670507765595475</v>
      </c>
      <c r="AC390" s="16" t="s">
        <v>1825</v>
      </c>
      <c r="AD390" s="16" t="s">
        <v>558</v>
      </c>
      <c r="AE390" s="16" t="s">
        <v>51</v>
      </c>
      <c r="AF390" s="16" t="s">
        <v>44</v>
      </c>
      <c r="AG390" s="16" t="s">
        <v>1826</v>
      </c>
      <c r="AH390" s="16">
        <v>2.6829999999999998</v>
      </c>
      <c r="AI390" s="16">
        <v>0.26300000000000001</v>
      </c>
      <c r="AJ390" s="16">
        <v>0.70599999999999996</v>
      </c>
      <c r="AK390" s="15" t="s">
        <v>45</v>
      </c>
    </row>
    <row r="391" spans="1:37" x14ac:dyDescent="0.5">
      <c r="A391" s="16" t="s">
        <v>1827</v>
      </c>
      <c r="B391" s="16" t="s">
        <v>1828</v>
      </c>
      <c r="C391" s="16" t="s">
        <v>1829</v>
      </c>
      <c r="D391" s="16">
        <v>146560910.5625</v>
      </c>
      <c r="E391" s="16">
        <v>158990948.375</v>
      </c>
      <c r="F391" s="16">
        <v>78135656.5625</v>
      </c>
      <c r="G391" s="16">
        <v>899624478.03125</v>
      </c>
      <c r="H391" s="16">
        <v>489449829.375</v>
      </c>
      <c r="I391" s="16">
        <v>215244405</v>
      </c>
      <c r="J391" s="16">
        <v>254919752.0625</v>
      </c>
      <c r="K391" s="16">
        <v>168044503.921875</v>
      </c>
      <c r="L391" s="16">
        <v>155697076.44531301</v>
      </c>
      <c r="M391" s="16">
        <v>306</v>
      </c>
      <c r="N391" s="16">
        <v>33.700000000000003</v>
      </c>
      <c r="O391" s="16">
        <f t="shared" si="83"/>
        <v>510044544.1875</v>
      </c>
      <c r="P391" s="16">
        <f t="shared" si="84"/>
        <v>4435544412.3909369</v>
      </c>
      <c r="Q391" s="16">
        <f t="shared" si="82"/>
        <v>411314172.8125</v>
      </c>
      <c r="R391" s="17">
        <f t="shared" si="81"/>
        <v>510044544.1875</v>
      </c>
      <c r="S391" s="16">
        <f t="shared" si="85"/>
        <v>11135873.32265625</v>
      </c>
      <c r="T391" s="16">
        <f t="shared" si="86"/>
        <v>961761606.54688132</v>
      </c>
      <c r="U391" s="16">
        <f t="shared" si="87"/>
        <v>108358841.5</v>
      </c>
      <c r="V391" s="17">
        <f t="shared" si="80"/>
        <v>108358841.5</v>
      </c>
      <c r="W391" s="16">
        <f t="shared" si="88"/>
        <v>28.926048007893083</v>
      </c>
      <c r="X391" s="16">
        <f t="shared" si="89"/>
        <v>26.691241633506916</v>
      </c>
      <c r="Y391" s="3">
        <f t="shared" si="90"/>
        <v>0.21244976097649557</v>
      </c>
      <c r="Z391" s="3">
        <f t="shared" si="91"/>
        <v>-2.2348063743861677</v>
      </c>
      <c r="AA391" s="3">
        <f t="shared" si="92"/>
        <v>0.29920212762625831</v>
      </c>
      <c r="AB391" s="3">
        <f t="shared" si="93"/>
        <v>0.52403532252863849</v>
      </c>
      <c r="AC391" s="16" t="s">
        <v>41</v>
      </c>
      <c r="AD391" s="16" t="s">
        <v>380</v>
      </c>
      <c r="AE391" s="16" t="s">
        <v>60</v>
      </c>
      <c r="AF391" s="16" t="s">
        <v>44</v>
      </c>
      <c r="AG391" s="16" t="s">
        <v>1830</v>
      </c>
      <c r="AH391" s="16">
        <v>1.147</v>
      </c>
      <c r="AI391" s="16">
        <v>0.29899999999999999</v>
      </c>
      <c r="AJ391" s="16">
        <v>0.34300000000000003</v>
      </c>
      <c r="AK391" s="15" t="s">
        <v>45</v>
      </c>
    </row>
    <row r="392" spans="1:37" x14ac:dyDescent="0.5">
      <c r="A392" s="16" t="s">
        <v>1831</v>
      </c>
      <c r="B392" s="16" t="s">
        <v>1832</v>
      </c>
      <c r="C392" s="16" t="s">
        <v>1833</v>
      </c>
      <c r="D392" s="16">
        <v>4900148.375</v>
      </c>
      <c r="E392" s="16">
        <v>6999154</v>
      </c>
      <c r="F392" s="16">
        <v>3143050.125</v>
      </c>
      <c r="G392" s="16">
        <v>45745032</v>
      </c>
      <c r="H392" s="16">
        <v>29046579</v>
      </c>
      <c r="I392" s="16">
        <v>7544855.25</v>
      </c>
      <c r="J392" s="16">
        <v>11130683.5</v>
      </c>
      <c r="K392" s="16">
        <v>5950148.25</v>
      </c>
      <c r="L392" s="16">
        <v>3586624.625</v>
      </c>
      <c r="M392" s="16">
        <v>226</v>
      </c>
      <c r="N392" s="16">
        <v>22.6</v>
      </c>
      <c r="O392" s="16">
        <f t="shared" si="83"/>
        <v>16374715.065000001</v>
      </c>
      <c r="P392" s="16">
        <f t="shared" si="84"/>
        <v>240576364.55124998</v>
      </c>
      <c r="Q392" s="16">
        <f t="shared" si="82"/>
        <v>25903528.875</v>
      </c>
      <c r="R392" s="17">
        <f t="shared" si="81"/>
        <v>25903528.875</v>
      </c>
      <c r="S392" s="16">
        <f t="shared" si="85"/>
        <v>-1290277.0725</v>
      </c>
      <c r="T392" s="16">
        <f t="shared" si="86"/>
        <v>5500323.7999999998</v>
      </c>
      <c r="U392" s="16">
        <f t="shared" si="87"/>
        <v>6230535.125</v>
      </c>
      <c r="V392" s="17">
        <f t="shared" si="80"/>
        <v>5500323.7999999998</v>
      </c>
      <c r="W392" s="16">
        <f t="shared" si="88"/>
        <v>24.626645315932763</v>
      </c>
      <c r="X392" s="16">
        <f t="shared" si="89"/>
        <v>22.391085120853063</v>
      </c>
      <c r="Y392" s="3">
        <f t="shared" si="90"/>
        <v>0.2123387831265133</v>
      </c>
      <c r="Z392" s="3">
        <f t="shared" si="91"/>
        <v>-2.2355601950797022</v>
      </c>
      <c r="AA392" s="3">
        <f t="shared" si="92"/>
        <v>0.33513928842150631</v>
      </c>
      <c r="AB392" s="3">
        <f t="shared" si="93"/>
        <v>0.47477465678278302</v>
      </c>
      <c r="AC392" s="16" t="s">
        <v>105</v>
      </c>
      <c r="AD392" s="16" t="s">
        <v>311</v>
      </c>
      <c r="AE392" s="16" t="s">
        <v>60</v>
      </c>
      <c r="AF392" s="16" t="s">
        <v>44</v>
      </c>
      <c r="AG392" s="16" t="s">
        <v>1834</v>
      </c>
      <c r="AH392" s="16">
        <v>1.214</v>
      </c>
      <c r="AI392" s="16">
        <v>0.16900000000000001</v>
      </c>
      <c r="AJ392" s="16">
        <v>0.20499999999999999</v>
      </c>
      <c r="AK392" s="15" t="s">
        <v>45</v>
      </c>
    </row>
    <row r="393" spans="1:37" x14ac:dyDescent="0.5">
      <c r="A393" s="16" t="s">
        <v>1835</v>
      </c>
      <c r="B393" s="16" t="s">
        <v>1836</v>
      </c>
      <c r="C393" s="16" t="s">
        <v>1837</v>
      </c>
      <c r="D393" s="16">
        <v>369236099</v>
      </c>
      <c r="E393" s="16">
        <v>356911563.5</v>
      </c>
      <c r="F393" s="16">
        <v>346125108.5</v>
      </c>
      <c r="G393" s="16">
        <v>838694444.1875</v>
      </c>
      <c r="H393" s="16">
        <v>517231944.5</v>
      </c>
      <c r="I393" s="16">
        <v>400276776.125</v>
      </c>
      <c r="J393" s="16">
        <v>522548392.90625</v>
      </c>
      <c r="K393" s="16">
        <v>375690749.34375</v>
      </c>
      <c r="L393" s="16">
        <v>397799359.25</v>
      </c>
      <c r="M393" s="16">
        <v>294</v>
      </c>
      <c r="N393" s="16">
        <v>32.6</v>
      </c>
      <c r="O393" s="16">
        <f t="shared" si="83"/>
        <v>201444203.565</v>
      </c>
      <c r="P393" s="16">
        <f t="shared" si="84"/>
        <v>2765109653.1543751</v>
      </c>
      <c r="Q393" s="16">
        <f t="shared" si="82"/>
        <v>171106836</v>
      </c>
      <c r="R393" s="17">
        <f t="shared" si="81"/>
        <v>201444203.565</v>
      </c>
      <c r="S393" s="16">
        <f t="shared" si="85"/>
        <v>23098398.587812498</v>
      </c>
      <c r="T393" s="16">
        <f t="shared" si="86"/>
        <v>640760709.30000007</v>
      </c>
      <c r="U393" s="16">
        <f t="shared" si="87"/>
        <v>153312293.90625</v>
      </c>
      <c r="V393" s="17">
        <f t="shared" si="80"/>
        <v>153312293.90625</v>
      </c>
      <c r="W393" s="16">
        <f t="shared" si="88"/>
        <v>27.585805052506281</v>
      </c>
      <c r="X393" s="16">
        <f t="shared" si="89"/>
        <v>27.191898148505466</v>
      </c>
      <c r="Y393" s="3">
        <f t="shared" si="90"/>
        <v>0.76106579982471789</v>
      </c>
      <c r="Z393" s="3">
        <f t="shared" si="91"/>
        <v>-0.39390690400081568</v>
      </c>
      <c r="AA393" s="3">
        <f t="shared" si="92"/>
        <v>0.371575884330411</v>
      </c>
      <c r="AB393" s="3">
        <f t="shared" si="93"/>
        <v>0.42995247993697167</v>
      </c>
      <c r="AC393" s="16" t="s">
        <v>1838</v>
      </c>
      <c r="AD393" s="16" t="s">
        <v>380</v>
      </c>
      <c r="AE393" s="16" t="s">
        <v>1839</v>
      </c>
      <c r="AF393" s="16" t="s">
        <v>44</v>
      </c>
      <c r="AG393" s="16" t="s">
        <v>1840</v>
      </c>
      <c r="AH393" s="16">
        <v>1.115</v>
      </c>
      <c r="AI393" s="16">
        <v>0.69</v>
      </c>
      <c r="AJ393" s="16">
        <v>0.76900000000000002</v>
      </c>
      <c r="AK393" s="15" t="s">
        <v>45</v>
      </c>
    </row>
    <row r="394" spans="1:37" x14ac:dyDescent="0.5">
      <c r="A394" s="16" t="s">
        <v>1841</v>
      </c>
      <c r="B394" s="16" t="s">
        <v>1842</v>
      </c>
      <c r="C394" s="16" t="s">
        <v>1843</v>
      </c>
      <c r="D394" s="16">
        <v>3385547.75</v>
      </c>
      <c r="E394" s="16">
        <v>1342843.5</v>
      </c>
      <c r="F394" s="16">
        <v>3124405.75</v>
      </c>
      <c r="G394" s="16">
        <v>13211399</v>
      </c>
      <c r="H394" s="16">
        <v>11595228.75</v>
      </c>
      <c r="I394" s="16">
        <v>8085451.125</v>
      </c>
      <c r="J394" s="16">
        <v>14947113.5</v>
      </c>
      <c r="K394" s="16">
        <v>8376040.5</v>
      </c>
      <c r="L394" s="16">
        <v>6390913</v>
      </c>
      <c r="M394" s="16">
        <v>767</v>
      </c>
      <c r="N394" s="16">
        <v>86.4</v>
      </c>
      <c r="O394" s="16">
        <f t="shared" si="83"/>
        <v>18455088.795000002</v>
      </c>
      <c r="P394" s="16">
        <f t="shared" si="84"/>
        <v>57874263.862499997</v>
      </c>
      <c r="Q394" s="16">
        <f t="shared" si="82"/>
        <v>8470823</v>
      </c>
      <c r="R394" s="17">
        <f t="shared" si="81"/>
        <v>18455088.795000002</v>
      </c>
      <c r="S394" s="16">
        <f t="shared" si="85"/>
        <v>8650832.3100000005</v>
      </c>
      <c r="T394" s="16">
        <f t="shared" si="86"/>
        <v>40504689.899999999</v>
      </c>
      <c r="U394" s="16">
        <f t="shared" si="87"/>
        <v>11561565.75</v>
      </c>
      <c r="V394" s="17">
        <f t="shared" si="80"/>
        <v>11561565.75</v>
      </c>
      <c r="W394" s="16">
        <f t="shared" si="88"/>
        <v>24.137515343209198</v>
      </c>
      <c r="X394" s="16">
        <f t="shared" si="89"/>
        <v>23.462833455371513</v>
      </c>
      <c r="Y394" s="3">
        <f t="shared" si="90"/>
        <v>0.6264703398843765</v>
      </c>
      <c r="Z394" s="3">
        <f t="shared" si="91"/>
        <v>-0.6746818878376889</v>
      </c>
      <c r="AA394" s="3">
        <f t="shared" si="92"/>
        <v>0.31110564134056784</v>
      </c>
      <c r="AB394" s="3">
        <f t="shared" si="93"/>
        <v>0.5070921136715415</v>
      </c>
      <c r="AC394" s="16" t="s">
        <v>1844</v>
      </c>
      <c r="AD394" s="16" t="s">
        <v>1845</v>
      </c>
      <c r="AE394" s="16" t="s">
        <v>60</v>
      </c>
      <c r="AF394" s="16" t="s">
        <v>52</v>
      </c>
      <c r="AG394" s="16" t="s">
        <v>1846</v>
      </c>
      <c r="AH394" s="16">
        <v>2.681</v>
      </c>
      <c r="AI394" s="16">
        <v>0.26900000000000002</v>
      </c>
      <c r="AJ394" s="16">
        <v>0.72199999999999998</v>
      </c>
      <c r="AK394" s="15" t="s">
        <v>242</v>
      </c>
    </row>
    <row r="395" spans="1:37" x14ac:dyDescent="0.5">
      <c r="A395" s="16" t="s">
        <v>1847</v>
      </c>
      <c r="B395" s="16" t="s">
        <v>1848</v>
      </c>
      <c r="C395" s="16" t="s">
        <v>1849</v>
      </c>
      <c r="D395" s="16"/>
      <c r="E395" s="16">
        <v>922438.8125</v>
      </c>
      <c r="F395" s="16">
        <v>807299.4375</v>
      </c>
      <c r="G395" s="16"/>
      <c r="H395" s="16">
        <v>12084325.125</v>
      </c>
      <c r="I395" s="16">
        <v>23952445</v>
      </c>
      <c r="J395" s="16">
        <v>337442.75</v>
      </c>
      <c r="K395" s="16">
        <v>17478056.375</v>
      </c>
      <c r="L395" s="16">
        <v>1837226.9375</v>
      </c>
      <c r="M395" s="16">
        <v>574</v>
      </c>
      <c r="N395" s="16">
        <v>63.3</v>
      </c>
      <c r="O395" s="16">
        <f t="shared" si="83"/>
        <v>86099941.492500007</v>
      </c>
      <c r="P395" s="16">
        <f t="shared" si="84"/>
        <v>0</v>
      </c>
      <c r="Q395" s="16">
        <f t="shared" si="82"/>
        <v>11277025.6875</v>
      </c>
      <c r="R395" s="17">
        <f t="shared" si="81"/>
        <v>11277025.6875</v>
      </c>
      <c r="S395" s="16">
        <f t="shared" si="85"/>
        <v>20363409.601875</v>
      </c>
      <c r="T395" s="16">
        <f t="shared" si="86"/>
        <v>12771101</v>
      </c>
      <c r="U395" s="16">
        <f t="shared" si="87"/>
        <v>337442.75</v>
      </c>
      <c r="V395" s="17">
        <f t="shared" si="80"/>
        <v>12771101</v>
      </c>
      <c r="W395" s="16">
        <f t="shared" si="88"/>
        <v>23.426883271689157</v>
      </c>
      <c r="X395" s="16">
        <f t="shared" si="89"/>
        <v>23.606379569735303</v>
      </c>
      <c r="Y395" s="3">
        <f t="shared" si="90"/>
        <v>1.132488419721887</v>
      </c>
      <c r="Z395" s="3">
        <f t="shared" si="91"/>
        <v>0.17949629804614758</v>
      </c>
      <c r="AA395" s="3">
        <f t="shared" si="92"/>
        <v>0.45624472561719442</v>
      </c>
      <c r="AB395" s="3">
        <f t="shared" si="93"/>
        <v>0.34080214313511425</v>
      </c>
      <c r="AC395" s="16" t="s">
        <v>1850</v>
      </c>
      <c r="AD395" s="16" t="s">
        <v>1851</v>
      </c>
      <c r="AE395" s="16" t="s">
        <v>51</v>
      </c>
      <c r="AF395" s="16" t="s">
        <v>44</v>
      </c>
      <c r="AG395" s="16" t="s">
        <v>1852</v>
      </c>
      <c r="AH395" s="16">
        <v>2.129</v>
      </c>
      <c r="AI395" s="16">
        <v>5.0999999999999997E-2</v>
      </c>
      <c r="AJ395" s="16">
        <v>0.108</v>
      </c>
      <c r="AK395" s="15" t="s">
        <v>62</v>
      </c>
    </row>
    <row r="396" spans="1:37" x14ac:dyDescent="0.5">
      <c r="A396" s="16" t="s">
        <v>1853</v>
      </c>
      <c r="B396" s="16" t="s">
        <v>1854</v>
      </c>
      <c r="C396" s="16" t="s">
        <v>1855</v>
      </c>
      <c r="D396" s="16">
        <v>48370967.125</v>
      </c>
      <c r="E396" s="16">
        <v>35316049</v>
      </c>
      <c r="F396" s="16">
        <v>51159236.9375</v>
      </c>
      <c r="G396" s="16">
        <v>150960780.75</v>
      </c>
      <c r="H396" s="16">
        <v>139876399.5</v>
      </c>
      <c r="I396" s="16">
        <v>145329028.75</v>
      </c>
      <c r="J396" s="16">
        <v>171073340</v>
      </c>
      <c r="K396" s="16">
        <v>95656028.75</v>
      </c>
      <c r="L396" s="16">
        <v>52719573.875</v>
      </c>
      <c r="M396" s="16">
        <v>452</v>
      </c>
      <c r="N396" s="16">
        <v>49.5</v>
      </c>
      <c r="O396" s="16">
        <f t="shared" si="83"/>
        <v>350311625.54250002</v>
      </c>
      <c r="P396" s="16">
        <f t="shared" si="84"/>
        <v>604254002.25124991</v>
      </c>
      <c r="Q396" s="16">
        <f t="shared" si="82"/>
        <v>88717162.5625</v>
      </c>
      <c r="R396" s="17">
        <f t="shared" si="81"/>
        <v>350311625.54250002</v>
      </c>
      <c r="S396" s="16">
        <f t="shared" si="85"/>
        <v>74218175.092500001</v>
      </c>
      <c r="T396" s="16">
        <f t="shared" si="86"/>
        <v>19348178.025000002</v>
      </c>
      <c r="U396" s="16">
        <f t="shared" si="87"/>
        <v>122702372.875</v>
      </c>
      <c r="V396" s="17">
        <f t="shared" si="80"/>
        <v>74218175.092500001</v>
      </c>
      <c r="W396" s="16">
        <f t="shared" si="88"/>
        <v>28.384063625726476</v>
      </c>
      <c r="X396" s="16">
        <f t="shared" si="89"/>
        <v>26.145269192094617</v>
      </c>
      <c r="Y396" s="3">
        <f t="shared" si="90"/>
        <v>0.21186329450975017</v>
      </c>
      <c r="Z396" s="3">
        <f t="shared" si="91"/>
        <v>-2.238794433631861</v>
      </c>
      <c r="AA396" s="3">
        <f t="shared" si="92"/>
        <v>0.26279609765000089</v>
      </c>
      <c r="AB396" s="3">
        <f t="shared" si="93"/>
        <v>0.58038108805310196</v>
      </c>
      <c r="AC396" s="16" t="s">
        <v>112</v>
      </c>
      <c r="AD396" s="16" t="s">
        <v>1856</v>
      </c>
      <c r="AE396" s="16" t="s">
        <v>60</v>
      </c>
      <c r="AF396" s="16" t="s">
        <v>52</v>
      </c>
      <c r="AG396" s="16" t="s">
        <v>1857</v>
      </c>
      <c r="AH396" s="16">
        <v>1.978</v>
      </c>
      <c r="AI396" s="16">
        <v>0.33300000000000002</v>
      </c>
      <c r="AJ396" s="16">
        <v>0.65800000000000003</v>
      </c>
      <c r="AK396" s="15" t="s">
        <v>242</v>
      </c>
    </row>
    <row r="397" spans="1:37" x14ac:dyDescent="0.5">
      <c r="A397" s="16" t="s">
        <v>1858</v>
      </c>
      <c r="B397" s="16" t="s">
        <v>1859</v>
      </c>
      <c r="C397" s="16" t="s">
        <v>1860</v>
      </c>
      <c r="D397" s="16">
        <v>14622896.375</v>
      </c>
      <c r="E397" s="16">
        <v>4154797.625</v>
      </c>
      <c r="F397" s="16">
        <v>5593526.375</v>
      </c>
      <c r="G397" s="16">
        <v>35507947.5</v>
      </c>
      <c r="H397" s="16">
        <v>25919335</v>
      </c>
      <c r="I397" s="16">
        <v>21405394.25</v>
      </c>
      <c r="J397" s="16">
        <v>28910559</v>
      </c>
      <c r="K397" s="16">
        <v>14244551.15625</v>
      </c>
      <c r="L397" s="16">
        <v>5965324.5</v>
      </c>
      <c r="M397" s="16">
        <v>623</v>
      </c>
      <c r="N397" s="16">
        <v>69.599999999999994</v>
      </c>
      <c r="O397" s="16">
        <f t="shared" si="83"/>
        <v>58820148.495000005</v>
      </c>
      <c r="P397" s="16">
        <f t="shared" si="84"/>
        <v>123012951.12625</v>
      </c>
      <c r="Q397" s="16">
        <f t="shared" si="82"/>
        <v>20325808.625</v>
      </c>
      <c r="R397" s="17">
        <f t="shared" si="81"/>
        <v>58820148.495000005</v>
      </c>
      <c r="S397" s="16">
        <f t="shared" si="85"/>
        <v>12410396.8434375</v>
      </c>
      <c r="T397" s="16">
        <f t="shared" si="86"/>
        <v>4610296.75</v>
      </c>
      <c r="U397" s="16">
        <f t="shared" si="87"/>
        <v>14287662.625</v>
      </c>
      <c r="V397" s="17">
        <f t="shared" si="80"/>
        <v>12410396.8434375</v>
      </c>
      <c r="W397" s="16">
        <f t="shared" si="88"/>
        <v>25.80980709061145</v>
      </c>
      <c r="X397" s="16">
        <f t="shared" si="89"/>
        <v>23.565045913032385</v>
      </c>
      <c r="Y397" s="3">
        <f t="shared" si="90"/>
        <v>0.21098887304734437</v>
      </c>
      <c r="Z397" s="3">
        <f t="shared" si="91"/>
        <v>-2.2447611775790657</v>
      </c>
      <c r="AA397" s="3">
        <f t="shared" si="92"/>
        <v>0.22523360019382754</v>
      </c>
      <c r="AB397" s="3">
        <f t="shared" si="93"/>
        <v>0.64736682123509848</v>
      </c>
      <c r="AC397" s="16" t="s">
        <v>365</v>
      </c>
      <c r="AD397" s="16" t="s">
        <v>852</v>
      </c>
      <c r="AE397" s="16" t="s">
        <v>43</v>
      </c>
      <c r="AF397" s="16" t="s">
        <v>44</v>
      </c>
      <c r="AG397" s="16" t="s">
        <v>44</v>
      </c>
      <c r="AH397" s="16">
        <v>2.5470000000000002</v>
      </c>
      <c r="AI397" s="16">
        <v>0.216</v>
      </c>
      <c r="AJ397" s="16">
        <v>0.55000000000000004</v>
      </c>
      <c r="AK397" s="15" t="s">
        <v>62</v>
      </c>
    </row>
    <row r="398" spans="1:37" x14ac:dyDescent="0.5">
      <c r="A398" s="16" t="s">
        <v>1861</v>
      </c>
      <c r="B398" s="16" t="s">
        <v>1862</v>
      </c>
      <c r="C398" s="16" t="s">
        <v>1863</v>
      </c>
      <c r="D398" s="16">
        <v>6957461.9375</v>
      </c>
      <c r="E398" s="16">
        <v>3808463</v>
      </c>
      <c r="F398" s="16">
        <v>1660504.125</v>
      </c>
      <c r="G398" s="16">
        <v>28366423</v>
      </c>
      <c r="H398" s="16">
        <v>36270083</v>
      </c>
      <c r="I398" s="16">
        <v>41579396.5</v>
      </c>
      <c r="J398" s="16">
        <v>43588028.5</v>
      </c>
      <c r="K398" s="16">
        <v>25339809.75</v>
      </c>
      <c r="L398" s="16">
        <v>3657959.75</v>
      </c>
      <c r="M398" s="16">
        <v>559</v>
      </c>
      <c r="N398" s="16">
        <v>63.2</v>
      </c>
      <c r="O398" s="16">
        <f t="shared" si="83"/>
        <v>148498279.63500002</v>
      </c>
      <c r="P398" s="16">
        <f t="shared" si="84"/>
        <v>126098780.658125</v>
      </c>
      <c r="Q398" s="16">
        <f t="shared" si="82"/>
        <v>34609578.875</v>
      </c>
      <c r="R398" s="17">
        <f t="shared" si="81"/>
        <v>126098780.658125</v>
      </c>
      <c r="S398" s="16">
        <f t="shared" si="85"/>
        <v>26483556.502500001</v>
      </c>
      <c r="T398" s="16">
        <f t="shared" si="86"/>
        <v>24768449.75</v>
      </c>
      <c r="U398" s="16">
        <f t="shared" si="87"/>
        <v>36630566.5625</v>
      </c>
      <c r="V398" s="17">
        <f t="shared" si="80"/>
        <v>26483556.502500001</v>
      </c>
      <c r="W398" s="16">
        <f t="shared" si="88"/>
        <v>26.909979084352813</v>
      </c>
      <c r="X398" s="16">
        <f t="shared" si="89"/>
        <v>24.658593540283565</v>
      </c>
      <c r="Y398" s="3">
        <f t="shared" si="90"/>
        <v>0.21002230445273992</v>
      </c>
      <c r="Z398" s="3">
        <f t="shared" si="91"/>
        <v>-2.2513855440692447</v>
      </c>
      <c r="AA398" s="3">
        <f t="shared" si="92"/>
        <v>0.19440474758654225</v>
      </c>
      <c r="AB398" s="3">
        <f t="shared" si="93"/>
        <v>0.71129313331169342</v>
      </c>
      <c r="AC398" s="16" t="s">
        <v>447</v>
      </c>
      <c r="AD398" s="16" t="s">
        <v>1864</v>
      </c>
      <c r="AE398" s="16" t="s">
        <v>44</v>
      </c>
      <c r="AF398" s="16" t="s">
        <v>52</v>
      </c>
      <c r="AG398" s="16" t="s">
        <v>1865</v>
      </c>
      <c r="AH398" s="16">
        <v>6.6539999999999999</v>
      </c>
      <c r="AI398" s="16">
        <v>0.105</v>
      </c>
      <c r="AJ398" s="16">
        <v>0.69899999999999995</v>
      </c>
      <c r="AK398" s="15" t="s">
        <v>101</v>
      </c>
    </row>
    <row r="399" spans="1:37" x14ac:dyDescent="0.5">
      <c r="A399" s="16" t="s">
        <v>1866</v>
      </c>
      <c r="B399" s="16" t="s">
        <v>1867</v>
      </c>
      <c r="C399" s="16" t="s">
        <v>1868</v>
      </c>
      <c r="D399" s="16"/>
      <c r="E399" s="16">
        <v>625610.3125</v>
      </c>
      <c r="F399" s="16"/>
      <c r="G399" s="16">
        <v>29104340</v>
      </c>
      <c r="H399" s="16">
        <v>23988844</v>
      </c>
      <c r="I399" s="16">
        <v>30963244.125</v>
      </c>
      <c r="J399" s="16">
        <v>25204702</v>
      </c>
      <c r="K399" s="16">
        <v>20022144.25</v>
      </c>
      <c r="L399" s="16"/>
      <c r="M399" s="16">
        <v>152</v>
      </c>
      <c r="N399" s="16">
        <v>16.5</v>
      </c>
      <c r="O399" s="16">
        <f t="shared" si="83"/>
        <v>115183268.14500001</v>
      </c>
      <c r="P399" s="16">
        <f t="shared" si="84"/>
        <v>171424562.59999999</v>
      </c>
      <c r="Q399" s="16">
        <f t="shared" si="82"/>
        <v>23988844</v>
      </c>
      <c r="R399" s="17">
        <f t="shared" si="81"/>
        <v>115183268.14500001</v>
      </c>
      <c r="S399" s="16">
        <f t="shared" si="85"/>
        <v>23857736.743124999</v>
      </c>
      <c r="T399" s="16">
        <f t="shared" si="86"/>
        <v>0</v>
      </c>
      <c r="U399" s="16">
        <f t="shared" si="87"/>
        <v>25204702</v>
      </c>
      <c r="V399" s="17">
        <f t="shared" si="80"/>
        <v>23857736.743124999</v>
      </c>
      <c r="W399" s="16">
        <f t="shared" si="88"/>
        <v>26.779355921040615</v>
      </c>
      <c r="X399" s="16">
        <f t="shared" si="89"/>
        <v>24.507953852913559</v>
      </c>
      <c r="Y399" s="3">
        <f t="shared" si="90"/>
        <v>0.20712849294301466</v>
      </c>
      <c r="Z399" s="3">
        <f t="shared" si="91"/>
        <v>-2.2714020681270566</v>
      </c>
      <c r="AA399" s="3">
        <f t="shared" si="92"/>
        <v>0.22261740886074033</v>
      </c>
      <c r="AB399" s="3">
        <f t="shared" si="93"/>
        <v>0.65244087649490157</v>
      </c>
      <c r="AC399" s="16" t="s">
        <v>649</v>
      </c>
      <c r="AD399" s="16" t="s">
        <v>1869</v>
      </c>
      <c r="AE399" s="16" t="s">
        <v>51</v>
      </c>
      <c r="AF399" s="16" t="s">
        <v>44</v>
      </c>
      <c r="AG399" s="16" t="s">
        <v>1870</v>
      </c>
      <c r="AH399" s="16">
        <v>35.908000000000001</v>
      </c>
      <c r="AI399" s="16">
        <v>2.1000000000000001E-2</v>
      </c>
      <c r="AJ399" s="16">
        <v>0.77200000000000002</v>
      </c>
      <c r="AK399" s="15" t="s">
        <v>342</v>
      </c>
    </row>
    <row r="400" spans="1:37" x14ac:dyDescent="0.5">
      <c r="A400" s="16" t="s">
        <v>1871</v>
      </c>
      <c r="B400" s="16" t="s">
        <v>1872</v>
      </c>
      <c r="C400" s="16" t="s">
        <v>1873</v>
      </c>
      <c r="D400" s="16">
        <v>143886789</v>
      </c>
      <c r="E400" s="16">
        <v>184106664.90625</v>
      </c>
      <c r="F400" s="16">
        <v>163645778.828125</v>
      </c>
      <c r="G400" s="16">
        <v>483515274.4375</v>
      </c>
      <c r="H400" s="16">
        <v>375187002.875</v>
      </c>
      <c r="I400" s="16">
        <v>481404381.15625</v>
      </c>
      <c r="J400" s="16">
        <v>387152875.8125</v>
      </c>
      <c r="K400" s="16">
        <v>281220917.0625</v>
      </c>
      <c r="L400" s="16">
        <v>241630730.5</v>
      </c>
      <c r="M400" s="16">
        <v>679</v>
      </c>
      <c r="N400" s="16">
        <v>73.599999999999994</v>
      </c>
      <c r="O400" s="16">
        <f t="shared" si="83"/>
        <v>1182062000.660625</v>
      </c>
      <c r="P400" s="16">
        <f t="shared" si="84"/>
        <v>2000411779.2268748</v>
      </c>
      <c r="Q400" s="16">
        <f t="shared" si="82"/>
        <v>211541224.046875</v>
      </c>
      <c r="R400" s="17">
        <f t="shared" si="81"/>
        <v>1182062000.660625</v>
      </c>
      <c r="S400" s="16">
        <f t="shared" si="85"/>
        <v>119450530.1521875</v>
      </c>
      <c r="T400" s="16">
        <f t="shared" si="86"/>
        <v>967013400.73125005</v>
      </c>
      <c r="U400" s="16">
        <f t="shared" si="87"/>
        <v>243266086.8125</v>
      </c>
      <c r="V400" s="17">
        <f t="shared" si="80"/>
        <v>243266086.8125</v>
      </c>
      <c r="W400" s="16">
        <f t="shared" si="88"/>
        <v>30.13865856268254</v>
      </c>
      <c r="X400" s="16">
        <f t="shared" si="89"/>
        <v>27.857959970465959</v>
      </c>
      <c r="Y400" s="3">
        <f t="shared" si="90"/>
        <v>0.20579807715377421</v>
      </c>
      <c r="Z400" s="3">
        <f t="shared" si="91"/>
        <v>-2.2806985922165786</v>
      </c>
      <c r="AA400" s="3">
        <f t="shared" si="92"/>
        <v>0.19612397581616525</v>
      </c>
      <c r="AB400" s="3">
        <f t="shared" si="93"/>
        <v>0.70746931133897395</v>
      </c>
      <c r="AC400" s="16" t="s">
        <v>899</v>
      </c>
      <c r="AD400" s="16" t="s">
        <v>927</v>
      </c>
      <c r="AE400" s="16" t="s">
        <v>51</v>
      </c>
      <c r="AF400" s="16" t="s">
        <v>52</v>
      </c>
      <c r="AG400" s="16" t="s">
        <v>1874</v>
      </c>
      <c r="AH400" s="16">
        <v>1.718</v>
      </c>
      <c r="AI400" s="16">
        <v>0.34</v>
      </c>
      <c r="AJ400" s="16">
        <v>0.58399999999999996</v>
      </c>
      <c r="AK400" s="15" t="s">
        <v>242</v>
      </c>
    </row>
    <row r="401" spans="1:37" x14ac:dyDescent="0.5">
      <c r="A401" s="16" t="s">
        <v>1875</v>
      </c>
      <c r="B401" s="16" t="s">
        <v>1876</v>
      </c>
      <c r="C401" s="16" t="s">
        <v>1877</v>
      </c>
      <c r="D401" s="16"/>
      <c r="E401" s="16"/>
      <c r="F401" s="16">
        <v>276377.53125</v>
      </c>
      <c r="G401" s="16">
        <v>3320058</v>
      </c>
      <c r="H401" s="16">
        <v>2451145.5</v>
      </c>
      <c r="I401" s="16"/>
      <c r="J401" s="16">
        <v>2774127.25</v>
      </c>
      <c r="K401" s="16"/>
      <c r="L401" s="16">
        <v>1663447.875</v>
      </c>
      <c r="M401" s="16">
        <v>520</v>
      </c>
      <c r="N401" s="16">
        <v>56.1</v>
      </c>
      <c r="O401" s="16">
        <f t="shared" si="83"/>
        <v>-1028124.41625</v>
      </c>
      <c r="P401" s="16">
        <f t="shared" si="84"/>
        <v>19555141.619999997</v>
      </c>
      <c r="Q401" s="16">
        <f t="shared" si="82"/>
        <v>2174767.96875</v>
      </c>
      <c r="R401" s="17">
        <f t="shared" si="81"/>
        <v>2174767.96875</v>
      </c>
      <c r="S401" s="16">
        <f t="shared" si="85"/>
        <v>0</v>
      </c>
      <c r="T401" s="16">
        <f t="shared" si="86"/>
        <v>17199672.262499999</v>
      </c>
      <c r="U401" s="16">
        <f t="shared" si="87"/>
        <v>2774127.25</v>
      </c>
      <c r="V401" s="17">
        <f t="shared" si="80"/>
        <v>2774127.25</v>
      </c>
      <c r="W401" s="16">
        <f t="shared" si="88"/>
        <v>21.052430053876009</v>
      </c>
      <c r="X401" s="16">
        <f t="shared" si="89"/>
        <v>21.403602535332261</v>
      </c>
      <c r="Y401" s="3">
        <f t="shared" si="90"/>
        <v>1.275596886593146</v>
      </c>
      <c r="Z401" s="3">
        <f t="shared" si="91"/>
        <v>0.35117248145625291</v>
      </c>
      <c r="AA401" s="3">
        <f t="shared" si="92"/>
        <v>0.84073622717603869</v>
      </c>
      <c r="AB401" s="3">
        <f t="shared" si="93"/>
        <v>7.5340238506862445E-2</v>
      </c>
      <c r="AC401" s="16" t="s">
        <v>425</v>
      </c>
      <c r="AD401" s="16" t="s">
        <v>818</v>
      </c>
      <c r="AE401" s="16" t="s">
        <v>51</v>
      </c>
      <c r="AF401" s="16" t="s">
        <v>52</v>
      </c>
      <c r="AG401" s="16" t="s">
        <v>1878</v>
      </c>
      <c r="AH401" s="16">
        <v>7.7729999999999997</v>
      </c>
      <c r="AI401" s="16">
        <v>9.7000000000000003E-2</v>
      </c>
      <c r="AJ401" s="16">
        <v>0.753</v>
      </c>
      <c r="AK401" s="15" t="s">
        <v>242</v>
      </c>
    </row>
    <row r="402" spans="1:37" x14ac:dyDescent="0.5">
      <c r="A402" s="16" t="s">
        <v>1879</v>
      </c>
      <c r="B402" s="16" t="s">
        <v>1880</v>
      </c>
      <c r="C402" s="16" t="s">
        <v>1881</v>
      </c>
      <c r="D402" s="16">
        <v>11173563.71875</v>
      </c>
      <c r="E402" s="16">
        <v>3770727.15625</v>
      </c>
      <c r="F402" s="16">
        <v>3315509.5625</v>
      </c>
      <c r="G402" s="16">
        <v>18247485.375</v>
      </c>
      <c r="H402" s="16">
        <v>19612584.1875</v>
      </c>
      <c r="I402" s="16">
        <v>23720367.5</v>
      </c>
      <c r="J402" s="16">
        <v>35690587.40625</v>
      </c>
      <c r="K402" s="16">
        <v>20441285.75</v>
      </c>
      <c r="L402" s="16">
        <v>16426515.25</v>
      </c>
      <c r="M402" s="16">
        <v>508</v>
      </c>
      <c r="N402" s="16">
        <v>57.1</v>
      </c>
      <c r="O402" s="16">
        <f t="shared" si="83"/>
        <v>75906071.527500004</v>
      </c>
      <c r="P402" s="16">
        <f t="shared" si="84"/>
        <v>41665398.555312499</v>
      </c>
      <c r="Q402" s="16">
        <f t="shared" si="82"/>
        <v>16297074.625</v>
      </c>
      <c r="R402" s="17">
        <f t="shared" si="81"/>
        <v>41665398.555312499</v>
      </c>
      <c r="S402" s="16">
        <f t="shared" si="85"/>
        <v>20504787.0703125</v>
      </c>
      <c r="T402" s="16">
        <f t="shared" si="86"/>
        <v>162576470.52500001</v>
      </c>
      <c r="U402" s="16">
        <f t="shared" si="87"/>
        <v>24517023.6875</v>
      </c>
      <c r="V402" s="17">
        <f t="shared" si="80"/>
        <v>24517023.6875</v>
      </c>
      <c r="W402" s="16">
        <f t="shared" si="88"/>
        <v>25.312346444645847</v>
      </c>
      <c r="X402" s="16">
        <f t="shared" si="89"/>
        <v>24.547280513880157</v>
      </c>
      <c r="Y402" s="3">
        <f t="shared" si="90"/>
        <v>0.58842647706711992</v>
      </c>
      <c r="Z402" s="3">
        <f t="shared" si="91"/>
        <v>-0.7650659307656853</v>
      </c>
      <c r="AA402" s="3">
        <f t="shared" si="92"/>
        <v>0.6805483627767942</v>
      </c>
      <c r="AB402" s="3">
        <f t="shared" si="93"/>
        <v>0.1671410064771548</v>
      </c>
      <c r="AC402" s="16" t="s">
        <v>143</v>
      </c>
      <c r="AD402" s="16" t="s">
        <v>1882</v>
      </c>
      <c r="AE402" s="16" t="s">
        <v>766</v>
      </c>
      <c r="AF402" s="16" t="s">
        <v>44</v>
      </c>
      <c r="AG402" s="16" t="s">
        <v>1883</v>
      </c>
      <c r="AH402" s="16">
        <v>5.4210000000000003</v>
      </c>
      <c r="AI402" s="16">
        <v>0.192</v>
      </c>
      <c r="AJ402" s="16">
        <v>1.042</v>
      </c>
      <c r="AK402" s="15" t="s">
        <v>342</v>
      </c>
    </row>
    <row r="403" spans="1:37" x14ac:dyDescent="0.5">
      <c r="A403" s="16" t="s">
        <v>1884</v>
      </c>
      <c r="B403" s="16" t="s">
        <v>1885</v>
      </c>
      <c r="C403" s="16" t="s">
        <v>1886</v>
      </c>
      <c r="D403" s="16">
        <v>6013363.734375</v>
      </c>
      <c r="E403" s="16">
        <v>537265.25</v>
      </c>
      <c r="F403" s="16">
        <v>282799.25</v>
      </c>
      <c r="G403" s="16">
        <v>19116578.4375</v>
      </c>
      <c r="H403" s="16">
        <v>20079713.25</v>
      </c>
      <c r="I403" s="16">
        <v>20657886</v>
      </c>
      <c r="J403" s="16">
        <v>21479751.3125</v>
      </c>
      <c r="K403" s="16">
        <v>13060454.875</v>
      </c>
      <c r="L403" s="16">
        <v>10474464.3125</v>
      </c>
      <c r="M403" s="16">
        <v>414</v>
      </c>
      <c r="N403" s="16">
        <v>44.7</v>
      </c>
      <c r="O403" s="16">
        <f t="shared" si="83"/>
        <v>75795322.710000008</v>
      </c>
      <c r="P403" s="16">
        <f t="shared" si="84"/>
        <v>77177934.601406246</v>
      </c>
      <c r="Q403" s="16">
        <f t="shared" si="82"/>
        <v>19796914</v>
      </c>
      <c r="R403" s="17">
        <f t="shared" si="81"/>
        <v>75795322.710000008</v>
      </c>
      <c r="S403" s="16">
        <f t="shared" si="85"/>
        <v>15403523.23875</v>
      </c>
      <c r="T403" s="16">
        <f t="shared" si="86"/>
        <v>126376646.77500001</v>
      </c>
      <c r="U403" s="16">
        <f t="shared" si="87"/>
        <v>15466387.578125</v>
      </c>
      <c r="V403" s="17">
        <f t="shared" si="80"/>
        <v>15466387.578125</v>
      </c>
      <c r="W403" s="16">
        <f t="shared" si="88"/>
        <v>26.175605487393018</v>
      </c>
      <c r="X403" s="16">
        <f t="shared" si="89"/>
        <v>23.882632935872035</v>
      </c>
      <c r="Y403" s="3">
        <f t="shared" si="90"/>
        <v>0.2040546438109492</v>
      </c>
      <c r="Z403" s="3">
        <f t="shared" si="91"/>
        <v>-2.2929725515209842</v>
      </c>
      <c r="AA403" s="3">
        <f t="shared" si="92"/>
        <v>0.88511835020324403</v>
      </c>
      <c r="AB403" s="3">
        <f t="shared" si="93"/>
        <v>5.2998655399633873E-2</v>
      </c>
      <c r="AC403" s="16" t="s">
        <v>131</v>
      </c>
      <c r="AD403" s="16" t="s">
        <v>311</v>
      </c>
      <c r="AE403" s="16" t="s">
        <v>60</v>
      </c>
      <c r="AF403" s="16" t="s">
        <v>44</v>
      </c>
      <c r="AG403" s="16" t="s">
        <v>44</v>
      </c>
      <c r="AH403" s="16">
        <v>24.309000000000001</v>
      </c>
      <c r="AI403" s="16">
        <v>2.7E-2</v>
      </c>
      <c r="AJ403" s="16">
        <v>0.65</v>
      </c>
      <c r="AK403" s="15" t="s">
        <v>290</v>
      </c>
    </row>
    <row r="404" spans="1:37" x14ac:dyDescent="0.5">
      <c r="A404" s="16" t="s">
        <v>1887</v>
      </c>
      <c r="B404" s="16" t="s">
        <v>1888</v>
      </c>
      <c r="C404" s="16" t="s">
        <v>1889</v>
      </c>
      <c r="D404" s="16">
        <v>159890328.84375</v>
      </c>
      <c r="E404" s="16">
        <v>67918724.4375</v>
      </c>
      <c r="F404" s="16">
        <v>101777867.78125</v>
      </c>
      <c r="G404" s="16">
        <v>2054569455.1875</v>
      </c>
      <c r="H404" s="16">
        <v>1326753138.125</v>
      </c>
      <c r="I404" s="16">
        <v>1972137398.875</v>
      </c>
      <c r="J404" s="16">
        <v>1532420831</v>
      </c>
      <c r="K404" s="16">
        <v>1221732723.1875</v>
      </c>
      <c r="L404" s="16">
        <v>726071213.90625</v>
      </c>
      <c r="M404" s="16">
        <v>283</v>
      </c>
      <c r="N404" s="16">
        <v>30.8</v>
      </c>
      <c r="O404" s="16">
        <f t="shared" si="83"/>
        <v>6957737455.6687508</v>
      </c>
      <c r="P404" s="16">
        <f t="shared" si="84"/>
        <v>11159660054.164686</v>
      </c>
      <c r="Q404" s="16">
        <f t="shared" si="82"/>
        <v>1224975270.34375</v>
      </c>
      <c r="R404" s="17">
        <f t="shared" si="81"/>
        <v>6957737455.6687508</v>
      </c>
      <c r="S404" s="16">
        <f t="shared" si="85"/>
        <v>1419191218.4625001</v>
      </c>
      <c r="T404" s="16">
        <f t="shared" si="86"/>
        <v>7741237491.9499998</v>
      </c>
      <c r="U404" s="16">
        <f t="shared" si="87"/>
        <v>1372530502.15625</v>
      </c>
      <c r="V404" s="17">
        <f t="shared" si="80"/>
        <v>1419191218.4625001</v>
      </c>
      <c r="W404" s="16">
        <f t="shared" si="88"/>
        <v>32.695971095095416</v>
      </c>
      <c r="X404" s="16">
        <f t="shared" si="89"/>
        <v>30.402421841793259</v>
      </c>
      <c r="Y404" s="3">
        <f t="shared" si="90"/>
        <v>0.20397309146901302</v>
      </c>
      <c r="Z404" s="3">
        <f t="shared" si="91"/>
        <v>-2.2935492533021518</v>
      </c>
      <c r="AA404" s="3">
        <f t="shared" si="92"/>
        <v>0.21874800316785858</v>
      </c>
      <c r="AB404" s="3">
        <f t="shared" si="93"/>
        <v>0.66005590272685355</v>
      </c>
      <c r="AC404" s="16" t="s">
        <v>1409</v>
      </c>
      <c r="AD404" s="16" t="s">
        <v>716</v>
      </c>
      <c r="AE404" s="16" t="s">
        <v>319</v>
      </c>
      <c r="AF404" s="16" t="s">
        <v>52</v>
      </c>
      <c r="AG404" s="16" t="s">
        <v>1890</v>
      </c>
      <c r="AH404" s="16">
        <v>12.004</v>
      </c>
      <c r="AI404" s="16">
        <v>5.1999999999999998E-2</v>
      </c>
      <c r="AJ404" s="16">
        <v>0.61899999999999999</v>
      </c>
      <c r="AK404" s="15" t="s">
        <v>101</v>
      </c>
    </row>
    <row r="405" spans="1:37" x14ac:dyDescent="0.5">
      <c r="A405" s="16" t="s">
        <v>1891</v>
      </c>
      <c r="B405" s="16" t="s">
        <v>1892</v>
      </c>
      <c r="C405" s="16" t="s">
        <v>1893</v>
      </c>
      <c r="D405" s="16">
        <v>9624788.625</v>
      </c>
      <c r="E405" s="16">
        <v>3974607.75</v>
      </c>
      <c r="F405" s="16">
        <v>3127672.375</v>
      </c>
      <c r="G405" s="16">
        <v>23015081</v>
      </c>
      <c r="H405" s="16">
        <v>14460135</v>
      </c>
      <c r="I405" s="16">
        <v>14116420.75</v>
      </c>
      <c r="J405" s="16">
        <v>12770090.5</v>
      </c>
      <c r="K405" s="16">
        <v>15634651</v>
      </c>
      <c r="L405" s="16">
        <v>3796959.5</v>
      </c>
      <c r="M405" s="16">
        <v>246</v>
      </c>
      <c r="N405" s="16">
        <v>29.1</v>
      </c>
      <c r="O405" s="16">
        <f t="shared" si="83"/>
        <v>40878143.955000006</v>
      </c>
      <c r="P405" s="16">
        <f t="shared" si="84"/>
        <v>78868822.08874999</v>
      </c>
      <c r="Q405" s="16">
        <f t="shared" si="82"/>
        <v>11332462.625</v>
      </c>
      <c r="R405" s="17">
        <f t="shared" si="81"/>
        <v>40878143.955000006</v>
      </c>
      <c r="S405" s="16">
        <f t="shared" si="85"/>
        <v>14341853.1975</v>
      </c>
      <c r="T405" s="16">
        <f t="shared" si="86"/>
        <v>8299160.3500000006</v>
      </c>
      <c r="U405" s="16">
        <f t="shared" si="87"/>
        <v>3145301.875</v>
      </c>
      <c r="V405" s="17">
        <f t="shared" ref="V405:V468" si="94">MEDIAN(S405:U405)</f>
        <v>8299160.3500000006</v>
      </c>
      <c r="W405" s="16">
        <f t="shared" si="88"/>
        <v>25.284826357363144</v>
      </c>
      <c r="X405" s="16">
        <f t="shared" si="89"/>
        <v>22.984533951546705</v>
      </c>
      <c r="Y405" s="3">
        <f t="shared" si="90"/>
        <v>0.20302194637643009</v>
      </c>
      <c r="Z405" s="3">
        <f t="shared" si="91"/>
        <v>-2.3002924058164411</v>
      </c>
      <c r="AA405" s="3">
        <f t="shared" si="92"/>
        <v>0.19840125692162924</v>
      </c>
      <c r="AB405" s="3">
        <f t="shared" si="93"/>
        <v>0.70245558080886317</v>
      </c>
      <c r="AC405" s="16" t="s">
        <v>131</v>
      </c>
      <c r="AD405" s="16" t="s">
        <v>1600</v>
      </c>
      <c r="AE405" s="16" t="s">
        <v>60</v>
      </c>
      <c r="AF405" s="16" t="s">
        <v>52</v>
      </c>
      <c r="AG405" s="16" t="s">
        <v>1894</v>
      </c>
      <c r="AH405" s="16">
        <v>3.2130000000000001</v>
      </c>
      <c r="AI405" s="16">
        <v>0.27500000000000002</v>
      </c>
      <c r="AJ405" s="16">
        <v>0.88300000000000001</v>
      </c>
      <c r="AK405" s="15" t="s">
        <v>242</v>
      </c>
    </row>
    <row r="406" spans="1:37" x14ac:dyDescent="0.5">
      <c r="A406" s="16" t="s">
        <v>1895</v>
      </c>
      <c r="B406" s="16" t="s">
        <v>1896</v>
      </c>
      <c r="C406" s="16" t="s">
        <v>1897</v>
      </c>
      <c r="D406" s="16">
        <v>11413078.5</v>
      </c>
      <c r="E406" s="16">
        <v>12501235.5</v>
      </c>
      <c r="F406" s="16">
        <v>13493632</v>
      </c>
      <c r="G406" s="16">
        <v>24586342</v>
      </c>
      <c r="H406" s="16">
        <v>22616458.5</v>
      </c>
      <c r="I406" s="16">
        <v>33063715</v>
      </c>
      <c r="J406" s="16">
        <v>26174382</v>
      </c>
      <c r="K406" s="16">
        <v>21526229</v>
      </c>
      <c r="L406" s="16">
        <v>15776827.5</v>
      </c>
      <c r="M406" s="16">
        <v>621</v>
      </c>
      <c r="N406" s="16">
        <v>69.7</v>
      </c>
      <c r="O406" s="16">
        <f t="shared" si="83"/>
        <v>72800708.760000005</v>
      </c>
      <c r="P406" s="16">
        <f t="shared" si="84"/>
        <v>77590522.015000001</v>
      </c>
      <c r="Q406" s="16">
        <f t="shared" si="82"/>
        <v>9122826.5</v>
      </c>
      <c r="R406" s="17">
        <f t="shared" si="81"/>
        <v>72800708.760000005</v>
      </c>
      <c r="S406" s="16">
        <f t="shared" si="85"/>
        <v>11100742.004999999</v>
      </c>
      <c r="T406" s="16">
        <f t="shared" si="86"/>
        <v>28311624.199999999</v>
      </c>
      <c r="U406" s="16">
        <f t="shared" si="87"/>
        <v>14761303.5</v>
      </c>
      <c r="V406" s="17">
        <f t="shared" si="94"/>
        <v>14761303.5</v>
      </c>
      <c r="W406" s="16">
        <f t="shared" si="88"/>
        <v>26.117449160233857</v>
      </c>
      <c r="X406" s="16">
        <f t="shared" si="89"/>
        <v>23.815316788723127</v>
      </c>
      <c r="Y406" s="3">
        <f t="shared" si="90"/>
        <v>0.20276318392260662</v>
      </c>
      <c r="Z406" s="3">
        <f t="shared" si="91"/>
        <v>-2.3021323715107287</v>
      </c>
      <c r="AA406" s="3">
        <f t="shared" si="92"/>
        <v>0.23175209444337175</v>
      </c>
      <c r="AB406" s="3">
        <f t="shared" si="93"/>
        <v>0.63497633225967354</v>
      </c>
      <c r="AC406" s="16" t="s">
        <v>155</v>
      </c>
      <c r="AD406" s="16" t="s">
        <v>380</v>
      </c>
      <c r="AE406" s="16" t="s">
        <v>60</v>
      </c>
      <c r="AF406" s="16" t="s">
        <v>44</v>
      </c>
      <c r="AG406" s="16" t="s">
        <v>1255</v>
      </c>
      <c r="AH406" s="16">
        <v>1.722</v>
      </c>
      <c r="AI406" s="16">
        <v>0.50800000000000001</v>
      </c>
      <c r="AJ406" s="16">
        <v>0.876</v>
      </c>
      <c r="AK406" s="15" t="s">
        <v>62</v>
      </c>
    </row>
    <row r="407" spans="1:37" x14ac:dyDescent="0.5">
      <c r="A407" s="16" t="s">
        <v>1898</v>
      </c>
      <c r="B407" s="16" t="s">
        <v>1899</v>
      </c>
      <c r="C407" s="16" t="s">
        <v>1900</v>
      </c>
      <c r="D407" s="16">
        <v>11413078.5</v>
      </c>
      <c r="E407" s="16">
        <v>12501235.5</v>
      </c>
      <c r="F407" s="16">
        <v>13493632</v>
      </c>
      <c r="G407" s="16">
        <v>24586342</v>
      </c>
      <c r="H407" s="16">
        <v>22616458.5</v>
      </c>
      <c r="I407" s="16">
        <v>33063715</v>
      </c>
      <c r="J407" s="16">
        <v>26174382</v>
      </c>
      <c r="K407" s="16">
        <v>21526229</v>
      </c>
      <c r="L407" s="16">
        <v>15776827.5</v>
      </c>
      <c r="M407" s="16">
        <v>673</v>
      </c>
      <c r="N407" s="16">
        <v>74.2</v>
      </c>
      <c r="O407" s="16">
        <f t="shared" si="83"/>
        <v>72800708.760000005</v>
      </c>
      <c r="P407" s="16">
        <f t="shared" si="84"/>
        <v>77590522.015000001</v>
      </c>
      <c r="Q407" s="16">
        <f t="shared" si="82"/>
        <v>9122826.5</v>
      </c>
      <c r="R407" s="17">
        <f t="shared" si="81"/>
        <v>72800708.760000005</v>
      </c>
      <c r="S407" s="16">
        <f t="shared" si="85"/>
        <v>11100742.004999999</v>
      </c>
      <c r="T407" s="16">
        <f t="shared" si="86"/>
        <v>28311624.199999999</v>
      </c>
      <c r="U407" s="16">
        <f t="shared" si="87"/>
        <v>14761303.5</v>
      </c>
      <c r="V407" s="17">
        <f t="shared" si="94"/>
        <v>14761303.5</v>
      </c>
      <c r="W407" s="16">
        <f t="shared" si="88"/>
        <v>26.117449160233857</v>
      </c>
      <c r="X407" s="16">
        <f t="shared" si="89"/>
        <v>23.815316788723127</v>
      </c>
      <c r="Y407" s="3">
        <f t="shared" si="90"/>
        <v>0.20276318392260662</v>
      </c>
      <c r="Z407" s="3">
        <f t="shared" si="91"/>
        <v>-2.3021323715107287</v>
      </c>
      <c r="AA407" s="3">
        <f t="shared" si="92"/>
        <v>0.23175209444337175</v>
      </c>
      <c r="AB407" s="3">
        <f t="shared" si="93"/>
        <v>0.63497633225967354</v>
      </c>
      <c r="AC407" s="16" t="s">
        <v>155</v>
      </c>
      <c r="AD407" s="16" t="s">
        <v>59</v>
      </c>
      <c r="AE407" s="16" t="s">
        <v>60</v>
      </c>
      <c r="AF407" s="16" t="s">
        <v>44</v>
      </c>
      <c r="AG407" s="16" t="s">
        <v>44</v>
      </c>
      <c r="AH407" s="16">
        <v>1.722</v>
      </c>
      <c r="AI407" s="16">
        <v>0.50800000000000001</v>
      </c>
      <c r="AJ407" s="16">
        <v>0.876</v>
      </c>
      <c r="AK407" s="15" t="s">
        <v>62</v>
      </c>
    </row>
    <row r="408" spans="1:37" x14ac:dyDescent="0.5">
      <c r="A408" s="16" t="s">
        <v>1901</v>
      </c>
      <c r="B408" s="16" t="s">
        <v>1902</v>
      </c>
      <c r="C408" s="16" t="s">
        <v>1903</v>
      </c>
      <c r="D408" s="16">
        <v>561876.5625</v>
      </c>
      <c r="E408" s="16">
        <v>912641.4375</v>
      </c>
      <c r="F408" s="16">
        <v>606988.125</v>
      </c>
      <c r="G408" s="16"/>
      <c r="H408" s="16">
        <v>1777428.5</v>
      </c>
      <c r="I408" s="16">
        <v>3377284.5</v>
      </c>
      <c r="J408" s="16">
        <v>3083228.25</v>
      </c>
      <c r="K408" s="16">
        <v>2887541.75</v>
      </c>
      <c r="L408" s="16"/>
      <c r="M408" s="16">
        <v>1383</v>
      </c>
      <c r="N408" s="16">
        <v>150.5</v>
      </c>
      <c r="O408" s="16">
        <f t="shared" si="83"/>
        <v>10305502.515000001</v>
      </c>
      <c r="P408" s="16">
        <f t="shared" si="84"/>
        <v>-3309452.953125</v>
      </c>
      <c r="Q408" s="16">
        <f t="shared" si="82"/>
        <v>1170440.375</v>
      </c>
      <c r="R408" s="17">
        <f t="shared" si="81"/>
        <v>1170440.375</v>
      </c>
      <c r="S408" s="16">
        <f t="shared" si="85"/>
        <v>2429127.3843749999</v>
      </c>
      <c r="T408" s="16">
        <f t="shared" si="86"/>
        <v>-7526652.75</v>
      </c>
      <c r="U408" s="16">
        <f t="shared" si="87"/>
        <v>2521351.6875</v>
      </c>
      <c r="V408" s="17">
        <f t="shared" si="94"/>
        <v>2429127.3843749999</v>
      </c>
      <c r="W408" s="16">
        <f t="shared" si="88"/>
        <v>20.158620011349644</v>
      </c>
      <c r="X408" s="16">
        <f t="shared" si="89"/>
        <v>21.212006716764957</v>
      </c>
      <c r="Y408" s="3">
        <f t="shared" si="90"/>
        <v>2.0753960955721471</v>
      </c>
      <c r="Z408" s="3">
        <f t="shared" si="91"/>
        <v>1.0533867054153108</v>
      </c>
      <c r="AA408" s="3">
        <f t="shared" si="92"/>
        <v>0.31359383018646936</v>
      </c>
      <c r="AB408" s="3">
        <f t="shared" si="93"/>
        <v>0.50363249044655856</v>
      </c>
      <c r="AC408" s="16" t="s">
        <v>759</v>
      </c>
      <c r="AD408" s="16" t="s">
        <v>395</v>
      </c>
      <c r="AE408" s="16" t="s">
        <v>80</v>
      </c>
      <c r="AF408" s="16" t="s">
        <v>44</v>
      </c>
      <c r="AG408" s="16" t="s">
        <v>44</v>
      </c>
      <c r="AH408" s="16">
        <v>4.9160000000000004</v>
      </c>
      <c r="AI408" s="16">
        <v>0.248</v>
      </c>
      <c r="AJ408" s="16">
        <v>1.218</v>
      </c>
      <c r="AK408" s="15" t="s">
        <v>485</v>
      </c>
    </row>
    <row r="409" spans="1:37" x14ac:dyDescent="0.5">
      <c r="A409" s="16" t="s">
        <v>1904</v>
      </c>
      <c r="B409" s="16" t="s">
        <v>1905</v>
      </c>
      <c r="C409" s="16" t="s">
        <v>1906</v>
      </c>
      <c r="D409" s="16">
        <v>10920869.75</v>
      </c>
      <c r="E409" s="16">
        <v>10306892.5</v>
      </c>
      <c r="F409" s="16">
        <v>12832112</v>
      </c>
      <c r="G409" s="16">
        <v>27479363</v>
      </c>
      <c r="H409" s="16">
        <v>33895850.5</v>
      </c>
      <c r="I409" s="16">
        <v>30835009</v>
      </c>
      <c r="J409" s="16">
        <v>25091107</v>
      </c>
      <c r="K409" s="16">
        <v>21198571</v>
      </c>
      <c r="L409" s="16">
        <v>8894332.75</v>
      </c>
      <c r="M409" s="16">
        <v>634</v>
      </c>
      <c r="N409" s="16">
        <v>71.3</v>
      </c>
      <c r="O409" s="16">
        <f t="shared" si="83"/>
        <v>66970776.840000004</v>
      </c>
      <c r="P409" s="16">
        <f t="shared" si="84"/>
        <v>97529525.242499992</v>
      </c>
      <c r="Q409" s="16">
        <f t="shared" si="82"/>
        <v>21063738.5</v>
      </c>
      <c r="R409" s="17">
        <f t="shared" si="81"/>
        <v>66970776.840000004</v>
      </c>
      <c r="S409" s="16">
        <f t="shared" si="85"/>
        <v>13396764.555</v>
      </c>
      <c r="T409" s="16">
        <f t="shared" si="86"/>
        <v>-48828462.700000003</v>
      </c>
      <c r="U409" s="16">
        <f t="shared" si="87"/>
        <v>14170237.25</v>
      </c>
      <c r="V409" s="17">
        <f t="shared" si="94"/>
        <v>13396764.555</v>
      </c>
      <c r="W409" s="16">
        <f t="shared" si="88"/>
        <v>25.997028367168511</v>
      </c>
      <c r="X409" s="16">
        <f t="shared" si="89"/>
        <v>23.675381282501654</v>
      </c>
      <c r="Y409" s="3">
        <f t="shared" si="90"/>
        <v>0.20003896008263772</v>
      </c>
      <c r="Z409" s="3">
        <f t="shared" si="91"/>
        <v>-2.3216470846668571</v>
      </c>
      <c r="AA409" s="3">
        <f t="shared" si="92"/>
        <v>0.23458346319811119</v>
      </c>
      <c r="AB409" s="3">
        <f t="shared" si="93"/>
        <v>0.62970260643592957</v>
      </c>
      <c r="AC409" s="16" t="s">
        <v>599</v>
      </c>
      <c r="AD409" s="16" t="s">
        <v>355</v>
      </c>
      <c r="AE409" s="16" t="s">
        <v>51</v>
      </c>
      <c r="AF409" s="16" t="s">
        <v>52</v>
      </c>
      <c r="AG409" s="16" t="s">
        <v>44</v>
      </c>
      <c r="AH409" s="16">
        <v>1.9410000000000001</v>
      </c>
      <c r="AI409" s="16">
        <v>0.35399999999999998</v>
      </c>
      <c r="AJ409" s="16">
        <v>0.68700000000000006</v>
      </c>
      <c r="AK409" s="15" t="s">
        <v>54</v>
      </c>
    </row>
    <row r="410" spans="1:37" x14ac:dyDescent="0.5">
      <c r="A410" s="16" t="s">
        <v>1907</v>
      </c>
      <c r="B410" s="16" t="s">
        <v>1908</v>
      </c>
      <c r="C410" s="16" t="s">
        <v>1909</v>
      </c>
      <c r="D410" s="16">
        <v>20781262.25</v>
      </c>
      <c r="E410" s="16">
        <v>7722150.5</v>
      </c>
      <c r="F410" s="16">
        <v>8243765.75</v>
      </c>
      <c r="G410" s="16">
        <v>72587548.5</v>
      </c>
      <c r="H410" s="16">
        <v>40496994.5</v>
      </c>
      <c r="I410" s="16">
        <v>72021483.5</v>
      </c>
      <c r="J410" s="16">
        <v>58674792.40625</v>
      </c>
      <c r="K410" s="16">
        <v>46268010.5</v>
      </c>
      <c r="L410" s="16">
        <v>34309683.75</v>
      </c>
      <c r="M410" s="16">
        <v>803</v>
      </c>
      <c r="N410" s="16">
        <v>92.4</v>
      </c>
      <c r="O410" s="16">
        <f t="shared" si="83"/>
        <v>237253110.03</v>
      </c>
      <c r="P410" s="16">
        <f t="shared" si="84"/>
        <v>305139026.01249999</v>
      </c>
      <c r="Q410" s="16">
        <f t="shared" si="82"/>
        <v>32253228.75</v>
      </c>
      <c r="R410" s="17">
        <f t="shared" si="81"/>
        <v>237253110.03</v>
      </c>
      <c r="S410" s="16">
        <f t="shared" si="85"/>
        <v>47411407.799999997</v>
      </c>
      <c r="T410" s="16">
        <f t="shared" si="86"/>
        <v>323217383.19999999</v>
      </c>
      <c r="U410" s="16">
        <f t="shared" si="87"/>
        <v>37893530.15625</v>
      </c>
      <c r="V410" s="17">
        <f t="shared" si="94"/>
        <v>47411407.799999997</v>
      </c>
      <c r="W410" s="16">
        <f t="shared" si="88"/>
        <v>27.821851758022632</v>
      </c>
      <c r="X410" s="16">
        <f t="shared" si="89"/>
        <v>25.498730896253367</v>
      </c>
      <c r="Y410" s="3">
        <f t="shared" si="90"/>
        <v>0.1998347157346218</v>
      </c>
      <c r="Z410" s="3">
        <f t="shared" si="91"/>
        <v>-2.3231208617692611</v>
      </c>
      <c r="AA410" s="3">
        <f t="shared" si="92"/>
        <v>0.49727852473000778</v>
      </c>
      <c r="AB410" s="3">
        <f t="shared" si="93"/>
        <v>0.30340029562930593</v>
      </c>
      <c r="AC410" s="16" t="s">
        <v>1910</v>
      </c>
      <c r="AD410" s="16" t="s">
        <v>1911</v>
      </c>
      <c r="AE410" s="16" t="s">
        <v>433</v>
      </c>
      <c r="AF410" s="16" t="s">
        <v>44</v>
      </c>
      <c r="AG410" s="16" t="s">
        <v>1912</v>
      </c>
      <c r="AH410" s="16">
        <v>5.6120000000000001</v>
      </c>
      <c r="AI410" s="16">
        <v>0.114</v>
      </c>
      <c r="AJ410" s="16">
        <v>0.64200000000000002</v>
      </c>
      <c r="AK410" s="15" t="s">
        <v>342</v>
      </c>
    </row>
    <row r="411" spans="1:37" x14ac:dyDescent="0.5">
      <c r="A411" s="16" t="s">
        <v>1913</v>
      </c>
      <c r="B411" s="16" t="s">
        <v>1914</v>
      </c>
      <c r="C411" s="16" t="s">
        <v>1915</v>
      </c>
      <c r="D411" s="16">
        <v>69416818.125</v>
      </c>
      <c r="E411" s="16">
        <v>11577291.75</v>
      </c>
      <c r="F411" s="16">
        <v>20944092.5</v>
      </c>
      <c r="G411" s="16">
        <v>68718789.75</v>
      </c>
      <c r="H411" s="16">
        <v>65213928</v>
      </c>
      <c r="I411" s="16">
        <v>178594610.5</v>
      </c>
      <c r="J411" s="16">
        <v>81624957.5</v>
      </c>
      <c r="K411" s="16">
        <v>88406849</v>
      </c>
      <c r="L411" s="16">
        <v>46833207.5</v>
      </c>
      <c r="M411" s="16">
        <v>356</v>
      </c>
      <c r="N411" s="16">
        <v>37.5</v>
      </c>
      <c r="O411" s="16">
        <f t="shared" si="83"/>
        <v>586459926.96000004</v>
      </c>
      <c r="P411" s="16">
        <f t="shared" si="84"/>
        <v>-4111387.1287499997</v>
      </c>
      <c r="Q411" s="16">
        <f t="shared" si="82"/>
        <v>44269835.5</v>
      </c>
      <c r="R411" s="17">
        <f t="shared" si="81"/>
        <v>44269835.5</v>
      </c>
      <c r="S411" s="16">
        <f t="shared" si="85"/>
        <v>94500355.417500004</v>
      </c>
      <c r="T411" s="16">
        <f t="shared" si="86"/>
        <v>321025026</v>
      </c>
      <c r="U411" s="16">
        <f t="shared" si="87"/>
        <v>12208139.375</v>
      </c>
      <c r="V411" s="17">
        <f t="shared" si="94"/>
        <v>94500355.417500004</v>
      </c>
      <c r="W411" s="16">
        <f t="shared" si="88"/>
        <v>25.399820676821133</v>
      </c>
      <c r="X411" s="16">
        <f t="shared" si="89"/>
        <v>26.493816419556889</v>
      </c>
      <c r="Y411" s="3">
        <f t="shared" si="90"/>
        <v>2.1346443769256833</v>
      </c>
      <c r="Z411" s="3">
        <f t="shared" si="91"/>
        <v>1.0939957427357603</v>
      </c>
      <c r="AA411" s="3">
        <f t="shared" si="92"/>
        <v>0.80556515335038159</v>
      </c>
      <c r="AB411" s="3">
        <f t="shared" si="93"/>
        <v>9.3899328495848228E-2</v>
      </c>
      <c r="AC411" s="16" t="s">
        <v>155</v>
      </c>
      <c r="AD411" s="16" t="s">
        <v>72</v>
      </c>
      <c r="AE411" s="16" t="s">
        <v>60</v>
      </c>
      <c r="AF411" s="16" t="s">
        <v>44</v>
      </c>
      <c r="AG411" s="16" t="s">
        <v>366</v>
      </c>
      <c r="AH411" s="16">
        <v>3.8969999999999998</v>
      </c>
      <c r="AI411" s="16">
        <v>0.30499999999999999</v>
      </c>
      <c r="AJ411" s="16">
        <v>1.1879999999999999</v>
      </c>
      <c r="AK411" s="15" t="s">
        <v>290</v>
      </c>
    </row>
    <row r="412" spans="1:37" x14ac:dyDescent="0.5">
      <c r="A412" s="16" t="s">
        <v>1916</v>
      </c>
      <c r="B412" s="16" t="s">
        <v>1917</v>
      </c>
      <c r="C412" s="16" t="s">
        <v>1918</v>
      </c>
      <c r="D412" s="16">
        <v>4609940.3125</v>
      </c>
      <c r="E412" s="16">
        <v>1604195.1875</v>
      </c>
      <c r="F412" s="16">
        <v>6038904.875</v>
      </c>
      <c r="G412" s="16">
        <v>14181826.25</v>
      </c>
      <c r="H412" s="16">
        <v>11808423</v>
      </c>
      <c r="I412" s="16">
        <v>23537212.5</v>
      </c>
      <c r="J412" s="16">
        <v>15841490.5</v>
      </c>
      <c r="K412" s="16">
        <v>13364129.25</v>
      </c>
      <c r="L412" s="16">
        <v>5030491</v>
      </c>
      <c r="M412" s="16">
        <v>960</v>
      </c>
      <c r="N412" s="16">
        <v>111.6</v>
      </c>
      <c r="O412" s="16">
        <f t="shared" si="83"/>
        <v>65093704.365000002</v>
      </c>
      <c r="P412" s="16">
        <f t="shared" si="84"/>
        <v>56378408.171875</v>
      </c>
      <c r="Q412" s="16">
        <f t="shared" si="82"/>
        <v>5769518.125</v>
      </c>
      <c r="R412" s="17">
        <f t="shared" si="81"/>
        <v>56378408.171875</v>
      </c>
      <c r="S412" s="16">
        <f t="shared" si="85"/>
        <v>14464718.896875</v>
      </c>
      <c r="T412" s="16">
        <f t="shared" si="86"/>
        <v>-12504332.050000001</v>
      </c>
      <c r="U412" s="16">
        <f t="shared" si="87"/>
        <v>11231550.1875</v>
      </c>
      <c r="V412" s="17">
        <f t="shared" si="94"/>
        <v>11231550.1875</v>
      </c>
      <c r="W412" s="16">
        <f t="shared" si="88"/>
        <v>25.748639408615748</v>
      </c>
      <c r="X412" s="16">
        <f t="shared" si="89"/>
        <v>23.421053727611088</v>
      </c>
      <c r="Y412" s="3">
        <f t="shared" si="90"/>
        <v>0.19921722786602167</v>
      </c>
      <c r="Z412" s="3">
        <f t="shared" si="91"/>
        <v>-2.327585681004662</v>
      </c>
      <c r="AA412" s="3">
        <f t="shared" si="92"/>
        <v>0.23131956081593552</v>
      </c>
      <c r="AB412" s="3">
        <f t="shared" si="93"/>
        <v>0.63578764092056472</v>
      </c>
      <c r="AC412" s="16" t="s">
        <v>899</v>
      </c>
      <c r="AD412" s="16" t="s">
        <v>1919</v>
      </c>
      <c r="AE412" s="16" t="s">
        <v>80</v>
      </c>
      <c r="AF412" s="16" t="s">
        <v>52</v>
      </c>
      <c r="AG412" s="16" t="s">
        <v>1920</v>
      </c>
      <c r="AH412" s="16">
        <v>2.899</v>
      </c>
      <c r="AI412" s="16">
        <v>0.32500000000000001</v>
      </c>
      <c r="AJ412" s="16">
        <v>0.94199999999999995</v>
      </c>
      <c r="AK412" s="15" t="s">
        <v>54</v>
      </c>
    </row>
    <row r="413" spans="1:37" x14ac:dyDescent="0.5">
      <c r="A413" s="16" t="s">
        <v>1921</v>
      </c>
      <c r="B413" s="16" t="s">
        <v>1922</v>
      </c>
      <c r="C413" s="16" t="s">
        <v>1923</v>
      </c>
      <c r="D413" s="16">
        <v>1558580.125</v>
      </c>
      <c r="E413" s="16"/>
      <c r="F413" s="16"/>
      <c r="G413" s="16">
        <v>2195219</v>
      </c>
      <c r="H413" s="16">
        <v>2134207.25</v>
      </c>
      <c r="I413" s="16">
        <v>3783427</v>
      </c>
      <c r="J413" s="16">
        <v>3471396.5</v>
      </c>
      <c r="K413" s="16">
        <v>3417095.25</v>
      </c>
      <c r="L413" s="16">
        <v>1253075.625</v>
      </c>
      <c r="M413" s="16">
        <v>505</v>
      </c>
      <c r="N413" s="16">
        <v>56.7</v>
      </c>
      <c r="O413" s="16">
        <f t="shared" si="83"/>
        <v>14074348.440000001</v>
      </c>
      <c r="P413" s="16">
        <f t="shared" si="84"/>
        <v>3749802.9737499999</v>
      </c>
      <c r="Q413" s="16">
        <f t="shared" si="82"/>
        <v>2134207.25</v>
      </c>
      <c r="R413" s="17">
        <f t="shared" si="81"/>
        <v>3749802.9737499999</v>
      </c>
      <c r="S413" s="16">
        <f t="shared" si="85"/>
        <v>4203027.1574999997</v>
      </c>
      <c r="T413" s="16">
        <f t="shared" si="86"/>
        <v>15538137.75</v>
      </c>
      <c r="U413" s="16">
        <f t="shared" si="87"/>
        <v>1912816.375</v>
      </c>
      <c r="V413" s="17">
        <f t="shared" si="94"/>
        <v>4203027.1574999997</v>
      </c>
      <c r="W413" s="16">
        <f t="shared" si="88"/>
        <v>21.838383363263006</v>
      </c>
      <c r="X413" s="16">
        <f t="shared" si="89"/>
        <v>22.00299734769462</v>
      </c>
      <c r="Y413" s="3">
        <f t="shared" si="90"/>
        <v>1.1208661326802329</v>
      </c>
      <c r="Z413" s="3">
        <f t="shared" si="91"/>
        <v>0.16461398443161512</v>
      </c>
      <c r="AA413" s="3">
        <f t="shared" si="92"/>
        <v>0.93633618817612296</v>
      </c>
      <c r="AB413" s="3">
        <f t="shared" si="93"/>
        <v>2.856819137364135E-2</v>
      </c>
      <c r="AC413" s="16" t="s">
        <v>599</v>
      </c>
      <c r="AD413" s="16" t="s">
        <v>1924</v>
      </c>
      <c r="AE413" s="16" t="s">
        <v>51</v>
      </c>
      <c r="AF413" s="16" t="s">
        <v>44</v>
      </c>
      <c r="AG413" s="16" t="s">
        <v>1925</v>
      </c>
      <c r="AH413" s="16">
        <v>2.1920000000000002</v>
      </c>
      <c r="AI413" s="16">
        <v>0.71</v>
      </c>
      <c r="AJ413" s="16">
        <v>1.5569999999999999</v>
      </c>
      <c r="AK413" s="15" t="s">
        <v>342</v>
      </c>
    </row>
    <row r="414" spans="1:37" x14ac:dyDescent="0.5">
      <c r="A414" s="16" t="s">
        <v>1926</v>
      </c>
      <c r="B414" s="16" t="s">
        <v>1927</v>
      </c>
      <c r="C414" s="16" t="s">
        <v>1928</v>
      </c>
      <c r="D414" s="16">
        <v>43187716.5</v>
      </c>
      <c r="E414" s="16">
        <v>541235.75</v>
      </c>
      <c r="F414" s="16">
        <v>1247735.75</v>
      </c>
      <c r="G414" s="16">
        <v>7996489.5</v>
      </c>
      <c r="H414" s="16">
        <v>3013579.5</v>
      </c>
      <c r="I414" s="16">
        <v>718616761</v>
      </c>
      <c r="J414" s="16">
        <v>15807090.625</v>
      </c>
      <c r="K414" s="16">
        <v>31662601.5</v>
      </c>
      <c r="L414" s="16">
        <v>4310822.6875</v>
      </c>
      <c r="M414" s="16">
        <v>440</v>
      </c>
      <c r="N414" s="16">
        <v>48.1</v>
      </c>
      <c r="O414" s="16">
        <f t="shared" si="83"/>
        <v>2668612773.9300003</v>
      </c>
      <c r="P414" s="16">
        <f t="shared" si="84"/>
        <v>-207276327.03</v>
      </c>
      <c r="Q414" s="16">
        <f t="shared" si="82"/>
        <v>1765843.75</v>
      </c>
      <c r="R414" s="17">
        <f t="shared" si="81"/>
        <v>1765843.75</v>
      </c>
      <c r="S414" s="16">
        <f t="shared" si="85"/>
        <v>38279279.872500002</v>
      </c>
      <c r="T414" s="16">
        <f t="shared" si="86"/>
        <v>37982278.024999999</v>
      </c>
      <c r="U414" s="16">
        <f t="shared" si="87"/>
        <v>-27380625.875</v>
      </c>
      <c r="V414" s="17">
        <f t="shared" si="94"/>
        <v>37982278.024999999</v>
      </c>
      <c r="W414" s="16">
        <f t="shared" si="88"/>
        <v>20.751926261646343</v>
      </c>
      <c r="X414" s="16">
        <f t="shared" si="89"/>
        <v>25.178823099367541</v>
      </c>
      <c r="Y414" s="3">
        <f t="shared" si="90"/>
        <v>21.509421784911602</v>
      </c>
      <c r="Z414" s="3">
        <f t="shared" si="91"/>
        <v>4.4268968377211957</v>
      </c>
      <c r="AA414" s="3">
        <f t="shared" si="92"/>
        <v>0.47240646645910389</v>
      </c>
      <c r="AB414" s="3">
        <f t="shared" si="93"/>
        <v>0.32568416624843521</v>
      </c>
      <c r="AC414" s="16" t="s">
        <v>155</v>
      </c>
      <c r="AD414" s="16" t="s">
        <v>1911</v>
      </c>
      <c r="AE414" s="16" t="s">
        <v>51</v>
      </c>
      <c r="AF414" s="16" t="s">
        <v>44</v>
      </c>
      <c r="AG414" s="16" t="s">
        <v>1929</v>
      </c>
      <c r="AH414" s="16">
        <v>12.669</v>
      </c>
      <c r="AI414" s="16">
        <v>0.156</v>
      </c>
      <c r="AJ414" s="16">
        <v>1.9770000000000001</v>
      </c>
      <c r="AK414" s="15" t="s">
        <v>342</v>
      </c>
    </row>
    <row r="415" spans="1:37" x14ac:dyDescent="0.5">
      <c r="A415" s="16" t="s">
        <v>1930</v>
      </c>
      <c r="B415" s="16" t="s">
        <v>1931</v>
      </c>
      <c r="C415" s="16" t="s">
        <v>1932</v>
      </c>
      <c r="D415" s="16">
        <v>3923229.875</v>
      </c>
      <c r="E415" s="16">
        <v>2049670.4375</v>
      </c>
      <c r="F415" s="16">
        <v>1277086.5</v>
      </c>
      <c r="G415" s="16">
        <v>17966918.5</v>
      </c>
      <c r="H415" s="16">
        <v>16061136.5</v>
      </c>
      <c r="I415" s="16">
        <v>27090478</v>
      </c>
      <c r="J415" s="16">
        <v>19923881.5</v>
      </c>
      <c r="K415" s="16">
        <v>13608513</v>
      </c>
      <c r="L415" s="16">
        <v>6130581.5</v>
      </c>
      <c r="M415" s="16">
        <v>602</v>
      </c>
      <c r="N415" s="16">
        <v>66</v>
      </c>
      <c r="O415" s="16">
        <f t="shared" si="83"/>
        <v>96025816.38000001</v>
      </c>
      <c r="P415" s="16">
        <f t="shared" si="84"/>
        <v>82717326.001249999</v>
      </c>
      <c r="Q415" s="16">
        <f t="shared" si="82"/>
        <v>14784050</v>
      </c>
      <c r="R415" s="17">
        <f t="shared" si="81"/>
        <v>82717326.001249999</v>
      </c>
      <c r="S415" s="16">
        <f t="shared" si="85"/>
        <v>14217376.351875</v>
      </c>
      <c r="T415" s="16">
        <f t="shared" si="86"/>
        <v>60183338</v>
      </c>
      <c r="U415" s="16">
        <f t="shared" si="87"/>
        <v>16000651.625</v>
      </c>
      <c r="V415" s="17">
        <f t="shared" si="94"/>
        <v>16000651.625</v>
      </c>
      <c r="W415" s="16">
        <f t="shared" si="88"/>
        <v>26.301686212689699</v>
      </c>
      <c r="X415" s="16">
        <f t="shared" si="89"/>
        <v>23.931627324137494</v>
      </c>
      <c r="Y415" s="3">
        <f t="shared" si="90"/>
        <v>0.19343772820652114</v>
      </c>
      <c r="Z415" s="3">
        <f t="shared" si="91"/>
        <v>-2.3700588885522036</v>
      </c>
      <c r="AA415" s="3">
        <f t="shared" si="92"/>
        <v>0.29840929606214739</v>
      </c>
      <c r="AB415" s="3">
        <f t="shared" si="93"/>
        <v>0.52518765182400218</v>
      </c>
      <c r="AC415" s="16" t="s">
        <v>44</v>
      </c>
      <c r="AD415" s="16" t="s">
        <v>1933</v>
      </c>
      <c r="AE415" s="16" t="s">
        <v>44</v>
      </c>
      <c r="AF415" s="16" t="s">
        <v>44</v>
      </c>
      <c r="AG415" s="16" t="s">
        <v>1934</v>
      </c>
      <c r="AH415" s="16">
        <v>6.6390000000000002</v>
      </c>
      <c r="AI415" s="16">
        <v>0.114</v>
      </c>
      <c r="AJ415" s="16">
        <v>0.75700000000000001</v>
      </c>
      <c r="AK415" s="15" t="s">
        <v>342</v>
      </c>
    </row>
    <row r="416" spans="1:37" x14ac:dyDescent="0.5">
      <c r="A416" s="16" t="s">
        <v>1935</v>
      </c>
      <c r="B416" s="16" t="s">
        <v>1936</v>
      </c>
      <c r="C416" s="16" t="s">
        <v>1937</v>
      </c>
      <c r="D416" s="16">
        <v>7430248.25</v>
      </c>
      <c r="E416" s="16">
        <v>4135401.75</v>
      </c>
      <c r="F416" s="16">
        <v>5986446.5</v>
      </c>
      <c r="G416" s="16">
        <v>7475972.25</v>
      </c>
      <c r="H416" s="16">
        <v>5865192.5</v>
      </c>
      <c r="I416" s="16">
        <v>8063796.25</v>
      </c>
      <c r="J416" s="16">
        <v>10064744</v>
      </c>
      <c r="K416" s="16">
        <v>5332205.625</v>
      </c>
      <c r="L416" s="16">
        <v>4394117.6875</v>
      </c>
      <c r="M416" s="16">
        <v>520</v>
      </c>
      <c r="N416" s="16">
        <v>59.6</v>
      </c>
      <c r="O416" s="16">
        <f t="shared" si="83"/>
        <v>7727741.0700000003</v>
      </c>
      <c r="P416" s="16">
        <f t="shared" si="84"/>
        <v>269314.36</v>
      </c>
      <c r="Q416" s="16">
        <f t="shared" si="82"/>
        <v>-121254</v>
      </c>
      <c r="R416" s="17">
        <f t="shared" si="81"/>
        <v>269314.36</v>
      </c>
      <c r="S416" s="16">
        <f t="shared" si="85"/>
        <v>1472068.7662499999</v>
      </c>
      <c r="T416" s="16">
        <f t="shared" si="86"/>
        <v>-19744877.275000002</v>
      </c>
      <c r="U416" s="16">
        <f t="shared" si="87"/>
        <v>2634495.75</v>
      </c>
      <c r="V416" s="17">
        <f t="shared" si="94"/>
        <v>1472068.7662499999</v>
      </c>
      <c r="W416" s="16">
        <f t="shared" si="88"/>
        <v>18.038931631675034</v>
      </c>
      <c r="X416" s="16">
        <f t="shared" si="89"/>
        <v>20.489413636378476</v>
      </c>
      <c r="Y416" s="3">
        <f t="shared" si="90"/>
        <v>5.465986909312968</v>
      </c>
      <c r="Z416" s="3">
        <f t="shared" si="91"/>
        <v>2.4504820047034399</v>
      </c>
      <c r="AA416" s="3">
        <f t="shared" si="92"/>
        <v>0.35809501160133561</v>
      </c>
      <c r="AB416" s="3">
        <f t="shared" si="93"/>
        <v>0.4460017288320039</v>
      </c>
      <c r="AC416" s="16" t="s">
        <v>438</v>
      </c>
      <c r="AD416" s="16" t="s">
        <v>973</v>
      </c>
      <c r="AE416" s="16" t="s">
        <v>240</v>
      </c>
      <c r="AF416" s="16" t="s">
        <v>44</v>
      </c>
      <c r="AG416" s="16" t="s">
        <v>1938</v>
      </c>
      <c r="AH416" s="16">
        <v>0.89100000000000001</v>
      </c>
      <c r="AI416" s="16">
        <v>0.80100000000000005</v>
      </c>
      <c r="AJ416" s="16">
        <v>0.71299999999999997</v>
      </c>
      <c r="AK416" s="15" t="s">
        <v>62</v>
      </c>
    </row>
    <row r="417" spans="1:37" x14ac:dyDescent="0.5">
      <c r="A417" s="16" t="s">
        <v>1939</v>
      </c>
      <c r="B417" s="16" t="s">
        <v>1940</v>
      </c>
      <c r="C417" s="16" t="s">
        <v>1941</v>
      </c>
      <c r="D417" s="16">
        <v>7574017.5</v>
      </c>
      <c r="E417" s="16">
        <v>1552995</v>
      </c>
      <c r="F417" s="16">
        <v>2912245</v>
      </c>
      <c r="G417" s="16">
        <v>11245208</v>
      </c>
      <c r="H417" s="16">
        <v>12675162</v>
      </c>
      <c r="I417" s="16">
        <v>24022574</v>
      </c>
      <c r="J417" s="16">
        <v>15866135</v>
      </c>
      <c r="K417" s="16">
        <v>13534837</v>
      </c>
      <c r="L417" s="16">
        <v>5398963</v>
      </c>
      <c r="M417" s="16">
        <v>780</v>
      </c>
      <c r="N417" s="16">
        <v>85</v>
      </c>
      <c r="O417" s="16">
        <f t="shared" si="83"/>
        <v>78530423.88000001</v>
      </c>
      <c r="P417" s="16">
        <f t="shared" si="84"/>
        <v>21623312.044999998</v>
      </c>
      <c r="Q417" s="16">
        <f t="shared" si="82"/>
        <v>9762917</v>
      </c>
      <c r="R417" s="17">
        <f t="shared" si="81"/>
        <v>21623312.044999998</v>
      </c>
      <c r="S417" s="16">
        <f t="shared" si="85"/>
        <v>14737665.66</v>
      </c>
      <c r="T417" s="16">
        <f t="shared" si="86"/>
        <v>30835303.199999999</v>
      </c>
      <c r="U417" s="16">
        <f t="shared" si="87"/>
        <v>8292117.5</v>
      </c>
      <c r="V417" s="17">
        <f t="shared" si="94"/>
        <v>14737665.66</v>
      </c>
      <c r="W417" s="16">
        <f t="shared" si="88"/>
        <v>24.366084181961895</v>
      </c>
      <c r="X417" s="16">
        <f t="shared" si="89"/>
        <v>23.813004694245567</v>
      </c>
      <c r="Y417" s="3">
        <f t="shared" si="90"/>
        <v>0.68156375070246555</v>
      </c>
      <c r="Z417" s="3">
        <f t="shared" si="91"/>
        <v>-0.55307948771632853</v>
      </c>
      <c r="AA417" s="3">
        <f t="shared" si="92"/>
        <v>0.49804920801136809</v>
      </c>
      <c r="AB417" s="3">
        <f t="shared" si="93"/>
        <v>0.30272774617193748</v>
      </c>
      <c r="AC417" s="16" t="s">
        <v>649</v>
      </c>
      <c r="AD417" s="16" t="s">
        <v>1812</v>
      </c>
      <c r="AE417" s="16" t="s">
        <v>240</v>
      </c>
      <c r="AF417" s="16" t="s">
        <v>44</v>
      </c>
      <c r="AG417" s="16" t="s">
        <v>1942</v>
      </c>
      <c r="AH417" s="16">
        <v>4.6479999999999997</v>
      </c>
      <c r="AI417" s="16">
        <v>0.23</v>
      </c>
      <c r="AJ417" s="16">
        <v>1.0680000000000001</v>
      </c>
      <c r="AK417" s="15" t="s">
        <v>62</v>
      </c>
    </row>
    <row r="418" spans="1:37" x14ac:dyDescent="0.5">
      <c r="A418" s="16" t="s">
        <v>1943</v>
      </c>
      <c r="B418" s="16" t="s">
        <v>1944</v>
      </c>
      <c r="C418" s="16" t="s">
        <v>1945</v>
      </c>
      <c r="D418" s="16">
        <v>9437376.875</v>
      </c>
      <c r="E418" s="16">
        <v>4738701.1875</v>
      </c>
      <c r="F418" s="16">
        <v>4555664.5</v>
      </c>
      <c r="G418" s="16">
        <v>18882845.75</v>
      </c>
      <c r="H418" s="16">
        <v>20173784</v>
      </c>
      <c r="I418" s="16">
        <v>40421064</v>
      </c>
      <c r="J418" s="16">
        <v>18542554</v>
      </c>
      <c r="K418" s="16">
        <v>30935818</v>
      </c>
      <c r="L418" s="16">
        <v>9605118.8125</v>
      </c>
      <c r="M418" s="16">
        <v>784</v>
      </c>
      <c r="N418" s="16">
        <v>85.5</v>
      </c>
      <c r="O418" s="16">
        <f t="shared" si="83"/>
        <v>133419286.14</v>
      </c>
      <c r="P418" s="16">
        <f t="shared" si="84"/>
        <v>55633811.673749998</v>
      </c>
      <c r="Q418" s="16">
        <f t="shared" si="82"/>
        <v>15618119.5</v>
      </c>
      <c r="R418" s="17">
        <f t="shared" si="81"/>
        <v>55633811.673749998</v>
      </c>
      <c r="S418" s="16">
        <f t="shared" si="85"/>
        <v>32222453.679375</v>
      </c>
      <c r="T418" s="16">
        <f t="shared" si="86"/>
        <v>62613233.475000001</v>
      </c>
      <c r="U418" s="16">
        <f t="shared" si="87"/>
        <v>9105177.125</v>
      </c>
      <c r="V418" s="17">
        <f t="shared" si="94"/>
        <v>32222453.679375</v>
      </c>
      <c r="W418" s="16">
        <f t="shared" si="88"/>
        <v>25.729458617446983</v>
      </c>
      <c r="X418" s="16">
        <f t="shared" si="89"/>
        <v>24.941563020958814</v>
      </c>
      <c r="Y418" s="3">
        <f t="shared" si="90"/>
        <v>0.57918831570152318</v>
      </c>
      <c r="Z418" s="3">
        <f t="shared" si="91"/>
        <v>-0.78789559648816976</v>
      </c>
      <c r="AA418" s="3">
        <f t="shared" si="92"/>
        <v>0.42785117742267853</v>
      </c>
      <c r="AB418" s="3">
        <f t="shared" si="93"/>
        <v>0.36870726851874891</v>
      </c>
      <c r="AC418" s="16" t="s">
        <v>649</v>
      </c>
      <c r="AD418" s="16" t="s">
        <v>118</v>
      </c>
      <c r="AE418" s="16" t="s">
        <v>240</v>
      </c>
      <c r="AF418" s="16" t="s">
        <v>44</v>
      </c>
      <c r="AG418" s="16" t="s">
        <v>1946</v>
      </c>
      <c r="AH418" s="16">
        <v>3.9129999999999998</v>
      </c>
      <c r="AI418" s="16">
        <v>0.23499999999999999</v>
      </c>
      <c r="AJ418" s="16">
        <v>0.91900000000000004</v>
      </c>
      <c r="AK418" s="15" t="s">
        <v>62</v>
      </c>
    </row>
    <row r="419" spans="1:37" x14ac:dyDescent="0.5">
      <c r="A419" s="16" t="s">
        <v>1947</v>
      </c>
      <c r="B419" s="16" t="s">
        <v>1948</v>
      </c>
      <c r="C419" s="16" t="s">
        <v>1949</v>
      </c>
      <c r="D419" s="16">
        <v>27879224.4375</v>
      </c>
      <c r="E419" s="16">
        <v>5915039.625</v>
      </c>
      <c r="F419" s="16">
        <v>15817527.78125</v>
      </c>
      <c r="G419" s="16">
        <v>25597849</v>
      </c>
      <c r="H419" s="16">
        <v>26772592.75</v>
      </c>
      <c r="I419" s="16">
        <v>51937457.296875</v>
      </c>
      <c r="J419" s="16">
        <v>59198719.34375</v>
      </c>
      <c r="K419" s="16">
        <v>30006789.5</v>
      </c>
      <c r="L419" s="16">
        <v>36353522.75</v>
      </c>
      <c r="M419" s="16">
        <v>140</v>
      </c>
      <c r="N419" s="16">
        <v>15</v>
      </c>
      <c r="O419" s="16">
        <f t="shared" si="83"/>
        <v>134366137.798125</v>
      </c>
      <c r="P419" s="16">
        <f t="shared" si="84"/>
        <v>-13437301.326874999</v>
      </c>
      <c r="Q419" s="16">
        <f t="shared" si="82"/>
        <v>10955064.96875</v>
      </c>
      <c r="R419" s="17">
        <f t="shared" si="81"/>
        <v>10955064.96875</v>
      </c>
      <c r="S419" s="16">
        <f t="shared" si="85"/>
        <v>29632852.346250001</v>
      </c>
      <c r="T419" s="16">
        <f t="shared" si="86"/>
        <v>254646337.61250001</v>
      </c>
      <c r="U419" s="16">
        <f t="shared" si="87"/>
        <v>31319494.90625</v>
      </c>
      <c r="V419" s="17">
        <f t="shared" si="94"/>
        <v>31319494.90625</v>
      </c>
      <c r="W419" s="16">
        <f t="shared" si="88"/>
        <v>23.385094704433378</v>
      </c>
      <c r="X419" s="16">
        <f t="shared" si="89"/>
        <v>24.900557610489145</v>
      </c>
      <c r="Y419" s="3">
        <f t="shared" si="90"/>
        <v>2.8589054465300565</v>
      </c>
      <c r="Z419" s="3">
        <f t="shared" si="91"/>
        <v>1.5154629060557698</v>
      </c>
      <c r="AA419" s="3">
        <f t="shared" si="92"/>
        <v>0.63239233972900233</v>
      </c>
      <c r="AB419" s="3">
        <f t="shared" si="93"/>
        <v>0.19901339938747753</v>
      </c>
      <c r="AC419" s="16" t="s">
        <v>741</v>
      </c>
      <c r="AD419" s="16" t="s">
        <v>380</v>
      </c>
      <c r="AE419" s="16" t="s">
        <v>80</v>
      </c>
      <c r="AF419" s="16" t="s">
        <v>44</v>
      </c>
      <c r="AG419" s="16" t="s">
        <v>1950</v>
      </c>
      <c r="AH419" s="16">
        <v>2.298</v>
      </c>
      <c r="AI419" s="16">
        <v>0.59099999999999997</v>
      </c>
      <c r="AJ419" s="16">
        <v>1.3580000000000001</v>
      </c>
      <c r="AK419" s="15" t="s">
        <v>485</v>
      </c>
    </row>
    <row r="420" spans="1:37" x14ac:dyDescent="0.5">
      <c r="A420" s="16" t="s">
        <v>1951</v>
      </c>
      <c r="B420" s="16" t="s">
        <v>1952</v>
      </c>
      <c r="C420" s="16" t="s">
        <v>1953</v>
      </c>
      <c r="D420" s="16">
        <v>46109510.5</v>
      </c>
      <c r="E420" s="16">
        <v>1520136.375</v>
      </c>
      <c r="F420" s="16">
        <v>24375850</v>
      </c>
      <c r="G420" s="16">
        <v>4398418</v>
      </c>
      <c r="H420" s="16">
        <v>26146586</v>
      </c>
      <c r="I420" s="16">
        <v>88804579</v>
      </c>
      <c r="J420" s="16">
        <v>58720692</v>
      </c>
      <c r="K420" s="16">
        <v>65192506</v>
      </c>
      <c r="L420" s="16">
        <v>3302472.25</v>
      </c>
      <c r="M420" s="16">
        <v>140</v>
      </c>
      <c r="N420" s="16">
        <v>15</v>
      </c>
      <c r="O420" s="16">
        <f t="shared" si="83"/>
        <v>239674871.88000003</v>
      </c>
      <c r="P420" s="16">
        <f t="shared" si="84"/>
        <v>-245678334.82499999</v>
      </c>
      <c r="Q420" s="16">
        <f t="shared" si="82"/>
        <v>1770736</v>
      </c>
      <c r="R420" s="17">
        <f t="shared" ref="R420:R483" si="95">MEDIAN(O420:Q420)</f>
        <v>1770736</v>
      </c>
      <c r="S420" s="16">
        <f t="shared" si="85"/>
        <v>78317014.638750002</v>
      </c>
      <c r="T420" s="16">
        <f t="shared" si="86"/>
        <v>-261309884.09999999</v>
      </c>
      <c r="U420" s="16">
        <f t="shared" si="87"/>
        <v>12611181.5</v>
      </c>
      <c r="V420" s="17">
        <f t="shared" si="94"/>
        <v>12611181.5</v>
      </c>
      <c r="W420" s="16">
        <f t="shared" si="88"/>
        <v>20.755917705252763</v>
      </c>
      <c r="X420" s="16">
        <f t="shared" si="89"/>
        <v>23.588200107549497</v>
      </c>
      <c r="Y420" s="3">
        <f t="shared" si="90"/>
        <v>7.1219998350968181</v>
      </c>
      <c r="Z420" s="3">
        <f t="shared" si="91"/>
        <v>2.8322824022967348</v>
      </c>
      <c r="AA420" s="3">
        <f t="shared" si="92"/>
        <v>0.40959545599528879</v>
      </c>
      <c r="AB420" s="3">
        <f t="shared" si="93"/>
        <v>0.38764487001835435</v>
      </c>
      <c r="AC420" s="16" t="s">
        <v>105</v>
      </c>
      <c r="AD420" s="16" t="s">
        <v>732</v>
      </c>
      <c r="AE420" s="16" t="s">
        <v>80</v>
      </c>
      <c r="AF420" s="16" t="s">
        <v>44</v>
      </c>
      <c r="AG420" s="16" t="s">
        <v>1954</v>
      </c>
      <c r="AH420" s="16">
        <v>2.4089999999999998</v>
      </c>
      <c r="AI420" s="16">
        <v>0.93200000000000005</v>
      </c>
      <c r="AJ420" s="16">
        <v>2.246</v>
      </c>
      <c r="AK420" s="15" t="s">
        <v>485</v>
      </c>
    </row>
    <row r="421" spans="1:37" x14ac:dyDescent="0.5">
      <c r="A421" s="16" t="s">
        <v>1955</v>
      </c>
      <c r="B421" s="16" t="s">
        <v>1956</v>
      </c>
      <c r="C421" s="16" t="s">
        <v>1957</v>
      </c>
      <c r="D421" s="16">
        <v>3041854.5</v>
      </c>
      <c r="E421" s="16">
        <v>409645.21875</v>
      </c>
      <c r="F421" s="16">
        <v>1440376.25</v>
      </c>
      <c r="G421" s="16">
        <v>9777585.5</v>
      </c>
      <c r="H421" s="16">
        <v>1992182.625</v>
      </c>
      <c r="I421" s="16">
        <v>5696494.5</v>
      </c>
      <c r="J421" s="16">
        <v>6100576.25</v>
      </c>
      <c r="K421" s="16">
        <v>1381205.5</v>
      </c>
      <c r="L421" s="16">
        <v>2343855.4375</v>
      </c>
      <c r="M421" s="16">
        <v>454</v>
      </c>
      <c r="N421" s="16">
        <v>50.6</v>
      </c>
      <c r="O421" s="16">
        <f t="shared" si="83"/>
        <v>15832759.890000001</v>
      </c>
      <c r="P421" s="16">
        <f t="shared" si="84"/>
        <v>39673455.589999996</v>
      </c>
      <c r="Q421" s="16">
        <f t="shared" si="82"/>
        <v>551806.375</v>
      </c>
      <c r="R421" s="17">
        <f t="shared" si="95"/>
        <v>15832759.890000001</v>
      </c>
      <c r="S421" s="16">
        <f t="shared" si="85"/>
        <v>1195019.1459375001</v>
      </c>
      <c r="T421" s="16">
        <f t="shared" si="86"/>
        <v>11203141.925000001</v>
      </c>
      <c r="U421" s="16">
        <f t="shared" si="87"/>
        <v>3058721.75</v>
      </c>
      <c r="V421" s="17">
        <f t="shared" si="94"/>
        <v>3058721.75</v>
      </c>
      <c r="W421" s="16">
        <f t="shared" si="88"/>
        <v>23.916409425218067</v>
      </c>
      <c r="X421" s="16">
        <f t="shared" si="89"/>
        <v>21.544497441125984</v>
      </c>
      <c r="Y421" s="3">
        <f t="shared" si="90"/>
        <v>0.19318942314863843</v>
      </c>
      <c r="Z421" s="3">
        <f t="shared" si="91"/>
        <v>-2.3719119840920877</v>
      </c>
      <c r="AA421" s="3">
        <f t="shared" si="92"/>
        <v>0.26999513150589083</v>
      </c>
      <c r="AB421" s="3">
        <f t="shared" si="93"/>
        <v>0.56864406687504798</v>
      </c>
      <c r="AC421" s="16" t="s">
        <v>44</v>
      </c>
      <c r="AD421" s="16" t="s">
        <v>1958</v>
      </c>
      <c r="AE421" s="16" t="s">
        <v>60</v>
      </c>
      <c r="AF421" s="16" t="s">
        <v>44</v>
      </c>
      <c r="AG421" s="16" t="s">
        <v>1959</v>
      </c>
      <c r="AH421" s="16">
        <v>1.627</v>
      </c>
      <c r="AI421" s="16">
        <v>0.253</v>
      </c>
      <c r="AJ421" s="16">
        <v>0.41099999999999998</v>
      </c>
      <c r="AK421" s="15" t="s">
        <v>45</v>
      </c>
    </row>
    <row r="422" spans="1:37" x14ac:dyDescent="0.5">
      <c r="A422" s="16" t="s">
        <v>1960</v>
      </c>
      <c r="B422" s="16" t="s">
        <v>1961</v>
      </c>
      <c r="C422" s="16" t="s">
        <v>1962</v>
      </c>
      <c r="D422" s="16">
        <v>3507952.5625</v>
      </c>
      <c r="E422" s="16">
        <v>483229.15625</v>
      </c>
      <c r="F422" s="16"/>
      <c r="G422" s="16">
        <v>11833052</v>
      </c>
      <c r="H422" s="16"/>
      <c r="I422" s="16">
        <v>11159029.0625</v>
      </c>
      <c r="J422" s="16">
        <v>3429735.5</v>
      </c>
      <c r="K422" s="16">
        <v>6982331.5</v>
      </c>
      <c r="L422" s="16">
        <v>1557632.125</v>
      </c>
      <c r="M422" s="16">
        <v>143</v>
      </c>
      <c r="N422" s="16">
        <v>15.8</v>
      </c>
      <c r="O422" s="16">
        <f t="shared" si="83"/>
        <v>41511588.112500004</v>
      </c>
      <c r="P422" s="16">
        <f t="shared" si="84"/>
        <v>49034835.686875001</v>
      </c>
      <c r="Q422" s="16">
        <f t="shared" si="82"/>
        <v>0</v>
      </c>
      <c r="R422" s="17">
        <f t="shared" si="95"/>
        <v>41511588.112500004</v>
      </c>
      <c r="S422" s="16">
        <f t="shared" si="85"/>
        <v>7993895.8828125</v>
      </c>
      <c r="T422" s="16">
        <f t="shared" si="86"/>
        <v>19314638.350000001</v>
      </c>
      <c r="U422" s="16">
        <f t="shared" si="87"/>
        <v>-78217.0625</v>
      </c>
      <c r="V422" s="17">
        <f t="shared" si="94"/>
        <v>7993895.8828125</v>
      </c>
      <c r="W422" s="16">
        <f t="shared" si="88"/>
        <v>25.307010790520707</v>
      </c>
      <c r="X422" s="16">
        <f t="shared" si="89"/>
        <v>22.930467351698713</v>
      </c>
      <c r="Y422" s="3">
        <f t="shared" si="90"/>
        <v>0.19257022547892769</v>
      </c>
      <c r="Z422" s="3">
        <f t="shared" si="91"/>
        <v>-2.3765434388219919</v>
      </c>
      <c r="AA422" s="3">
        <f t="shared" si="92"/>
        <v>0.18396479953251943</v>
      </c>
      <c r="AB422" s="3">
        <f t="shared" si="93"/>
        <v>0.73526526846472018</v>
      </c>
      <c r="AC422" s="16" t="s">
        <v>169</v>
      </c>
      <c r="AD422" s="16" t="s">
        <v>137</v>
      </c>
      <c r="AE422" s="16" t="s">
        <v>51</v>
      </c>
      <c r="AF422" s="16" t="s">
        <v>44</v>
      </c>
      <c r="AG422" s="16" t="s">
        <v>67</v>
      </c>
      <c r="AH422" s="16">
        <v>2.6339999999999999</v>
      </c>
      <c r="AI422" s="16">
        <v>0.113</v>
      </c>
      <c r="AJ422" s="16">
        <v>0.29799999999999999</v>
      </c>
      <c r="AK422" s="15" t="s">
        <v>62</v>
      </c>
    </row>
    <row r="423" spans="1:37" x14ac:dyDescent="0.5">
      <c r="A423" s="16" t="s">
        <v>1963</v>
      </c>
      <c r="B423" s="16" t="s">
        <v>1964</v>
      </c>
      <c r="C423" s="16" t="s">
        <v>1965</v>
      </c>
      <c r="D423" s="16">
        <v>804113.6875</v>
      </c>
      <c r="E423" s="16">
        <v>298950.40625</v>
      </c>
      <c r="F423" s="16"/>
      <c r="G423" s="16">
        <v>3017980.75</v>
      </c>
      <c r="H423" s="16">
        <v>2275060.75</v>
      </c>
      <c r="I423" s="16">
        <v>4065495</v>
      </c>
      <c r="J423" s="16">
        <v>3271663</v>
      </c>
      <c r="K423" s="16">
        <v>2261912</v>
      </c>
      <c r="L423" s="16">
        <v>2293403.75</v>
      </c>
      <c r="M423" s="16">
        <v>579</v>
      </c>
      <c r="N423" s="16">
        <v>63.7</v>
      </c>
      <c r="O423" s="16">
        <f t="shared" si="83"/>
        <v>15123641.4</v>
      </c>
      <c r="P423" s="16">
        <f t="shared" si="84"/>
        <v>13039676.998125</v>
      </c>
      <c r="Q423" s="16">
        <f t="shared" si="82"/>
        <v>2275060.75</v>
      </c>
      <c r="R423" s="17">
        <f t="shared" si="95"/>
        <v>13039676.998125</v>
      </c>
      <c r="S423" s="16">
        <f t="shared" si="85"/>
        <v>2414442.7603124999</v>
      </c>
      <c r="T423" s="16">
        <f t="shared" si="86"/>
        <v>28438206.5</v>
      </c>
      <c r="U423" s="16">
        <f t="shared" si="87"/>
        <v>2467549.3125</v>
      </c>
      <c r="V423" s="17">
        <f t="shared" si="94"/>
        <v>2467549.3125</v>
      </c>
      <c r="W423" s="16">
        <f t="shared" si="88"/>
        <v>23.636404797662834</v>
      </c>
      <c r="X423" s="16">
        <f t="shared" si="89"/>
        <v>21.234647485693113</v>
      </c>
      <c r="Y423" s="3">
        <f t="shared" si="90"/>
        <v>0.18923392909615888</v>
      </c>
      <c r="Z423" s="3">
        <f t="shared" si="91"/>
        <v>-2.4017573119697238</v>
      </c>
      <c r="AA423" s="3">
        <f t="shared" si="92"/>
        <v>0.91667096217742428</v>
      </c>
      <c r="AB423" s="3">
        <f t="shared" si="93"/>
        <v>3.7786525785129151E-2</v>
      </c>
      <c r="AC423" s="16" t="s">
        <v>1966</v>
      </c>
      <c r="AD423" s="16" t="s">
        <v>72</v>
      </c>
      <c r="AE423" s="16" t="s">
        <v>60</v>
      </c>
      <c r="AF423" s="16" t="s">
        <v>44</v>
      </c>
      <c r="AG423" s="16" t="s">
        <v>1967</v>
      </c>
      <c r="AH423" s="16">
        <v>4.6779999999999999</v>
      </c>
      <c r="AI423" s="16">
        <v>0.16200000000000001</v>
      </c>
      <c r="AJ423" s="16">
        <v>0.76</v>
      </c>
      <c r="AK423" s="15" t="s">
        <v>45</v>
      </c>
    </row>
    <row r="424" spans="1:37" x14ac:dyDescent="0.5">
      <c r="A424" s="16" t="s">
        <v>1968</v>
      </c>
      <c r="B424" s="16" t="s">
        <v>1969</v>
      </c>
      <c r="C424" s="16" t="s">
        <v>1970</v>
      </c>
      <c r="D424" s="16">
        <v>7164821</v>
      </c>
      <c r="E424" s="16">
        <v>1492868.65625</v>
      </c>
      <c r="F424" s="16">
        <v>1957661.75</v>
      </c>
      <c r="G424" s="16">
        <v>8123698</v>
      </c>
      <c r="H424" s="16">
        <v>3377635</v>
      </c>
      <c r="I424" s="16">
        <v>10522438</v>
      </c>
      <c r="J424" s="16">
        <v>10983935</v>
      </c>
      <c r="K424" s="16">
        <v>7241901</v>
      </c>
      <c r="L424" s="16">
        <v>1327936.875</v>
      </c>
      <c r="M424" s="16">
        <v>417</v>
      </c>
      <c r="N424" s="16">
        <v>44.6</v>
      </c>
      <c r="O424" s="16">
        <f t="shared" si="83"/>
        <v>31860967.650000002</v>
      </c>
      <c r="P424" s="16">
        <f t="shared" si="84"/>
        <v>5647785.5299999993</v>
      </c>
      <c r="Q424" s="16">
        <f t="shared" si="82"/>
        <v>1419973.25</v>
      </c>
      <c r="R424" s="17">
        <f t="shared" si="95"/>
        <v>5647785.5299999993</v>
      </c>
      <c r="S424" s="16">
        <f t="shared" si="85"/>
        <v>7071309.7828124994</v>
      </c>
      <c r="T424" s="16">
        <f t="shared" si="86"/>
        <v>-7808588.4500000002</v>
      </c>
      <c r="U424" s="16">
        <f t="shared" si="87"/>
        <v>3819114</v>
      </c>
      <c r="V424" s="17">
        <f t="shared" si="94"/>
        <v>3819114</v>
      </c>
      <c r="W424" s="16">
        <f t="shared" si="88"/>
        <v>22.429253873818496</v>
      </c>
      <c r="X424" s="16">
        <f t="shared" si="89"/>
        <v>21.864806554165455</v>
      </c>
      <c r="Y424" s="3">
        <f t="shared" si="90"/>
        <v>0.67621441708676222</v>
      </c>
      <c r="Z424" s="3">
        <f t="shared" si="91"/>
        <v>-0.56444731965304185</v>
      </c>
      <c r="AA424" s="3">
        <f t="shared" si="92"/>
        <v>0.26889820902217898</v>
      </c>
      <c r="AB424" s="3">
        <f t="shared" si="93"/>
        <v>0.57041209035525975</v>
      </c>
      <c r="AC424" s="16" t="s">
        <v>890</v>
      </c>
      <c r="AD424" s="16" t="s">
        <v>1971</v>
      </c>
      <c r="AE424" s="16" t="s">
        <v>240</v>
      </c>
      <c r="AF424" s="16" t="s">
        <v>44</v>
      </c>
      <c r="AG424" s="16" t="s">
        <v>865</v>
      </c>
      <c r="AH424" s="16">
        <v>3.6989999999999998</v>
      </c>
      <c r="AI424" s="16">
        <v>0.24099999999999999</v>
      </c>
      <c r="AJ424" s="16">
        <v>0.89100000000000001</v>
      </c>
      <c r="AK424" s="15" t="s">
        <v>62</v>
      </c>
    </row>
    <row r="425" spans="1:37" x14ac:dyDescent="0.5">
      <c r="A425" s="16" t="s">
        <v>1972</v>
      </c>
      <c r="B425" s="16" t="s">
        <v>1973</v>
      </c>
      <c r="C425" s="16" t="s">
        <v>1974</v>
      </c>
      <c r="D425" s="16"/>
      <c r="E425" s="16">
        <v>2494524.5</v>
      </c>
      <c r="F425" s="16">
        <v>5532316</v>
      </c>
      <c r="G425" s="16">
        <v>1775191.625</v>
      </c>
      <c r="H425" s="16">
        <v>2883677.25</v>
      </c>
      <c r="I425" s="16">
        <v>8634301</v>
      </c>
      <c r="J425" s="16">
        <v>3898309</v>
      </c>
      <c r="K425" s="16">
        <v>4069008.25</v>
      </c>
      <c r="L425" s="16">
        <v>3799721.25</v>
      </c>
      <c r="M425" s="16">
        <v>284</v>
      </c>
      <c r="N425" s="16">
        <v>32.799999999999997</v>
      </c>
      <c r="O425" s="16">
        <f t="shared" si="83"/>
        <v>11539384.200000001</v>
      </c>
      <c r="P425" s="16">
        <f t="shared" si="84"/>
        <v>10455878.671249999</v>
      </c>
      <c r="Q425" s="16">
        <f t="shared" si="82"/>
        <v>-2648638.75</v>
      </c>
      <c r="R425" s="17">
        <f t="shared" si="95"/>
        <v>10455878.671249999</v>
      </c>
      <c r="S425" s="16">
        <f t="shared" si="85"/>
        <v>1936615.0125</v>
      </c>
      <c r="T425" s="16">
        <f t="shared" si="86"/>
        <v>-21484174.900000002</v>
      </c>
      <c r="U425" s="16">
        <f t="shared" si="87"/>
        <v>3898309</v>
      </c>
      <c r="V425" s="17">
        <f t="shared" si="94"/>
        <v>1936615.0125</v>
      </c>
      <c r="W425" s="16">
        <f t="shared" si="88"/>
        <v>23.31781096969609</v>
      </c>
      <c r="X425" s="16">
        <f t="shared" si="89"/>
        <v>20.885105752609459</v>
      </c>
      <c r="Y425" s="3">
        <f t="shared" si="90"/>
        <v>0.18521781606217491</v>
      </c>
      <c r="Z425" s="3">
        <f t="shared" si="91"/>
        <v>-2.4327052170866303</v>
      </c>
      <c r="AA425" s="3">
        <f t="shared" si="92"/>
        <v>0.40554414544423412</v>
      </c>
      <c r="AB425" s="3">
        <f t="shared" si="93"/>
        <v>0.39196186382198678</v>
      </c>
      <c r="AC425" s="16" t="s">
        <v>105</v>
      </c>
      <c r="AD425" s="16" t="s">
        <v>1975</v>
      </c>
      <c r="AE425" s="16" t="s">
        <v>80</v>
      </c>
      <c r="AF425" s="16" t="s">
        <v>44</v>
      </c>
      <c r="AG425" s="16" t="s">
        <v>1976</v>
      </c>
      <c r="AH425" s="16">
        <v>1.0489999999999999</v>
      </c>
      <c r="AI425" s="16">
        <v>1.288</v>
      </c>
      <c r="AJ425" s="16">
        <v>1.3520000000000001</v>
      </c>
      <c r="AK425" s="15" t="s">
        <v>485</v>
      </c>
    </row>
    <row r="426" spans="1:37" x14ac:dyDescent="0.5">
      <c r="A426" s="16" t="s">
        <v>1977</v>
      </c>
      <c r="B426" s="16" t="s">
        <v>1978</v>
      </c>
      <c r="C426" s="16" t="s">
        <v>1979</v>
      </c>
      <c r="D426" s="16">
        <v>50393181.75</v>
      </c>
      <c r="E426" s="16">
        <v>16381603.1875</v>
      </c>
      <c r="F426" s="16">
        <v>19476353.875</v>
      </c>
      <c r="G426" s="16">
        <v>104850869.25</v>
      </c>
      <c r="H426" s="16">
        <v>115591545.5</v>
      </c>
      <c r="I426" s="16">
        <v>167161046.75</v>
      </c>
      <c r="J426" s="16">
        <v>179670068.25</v>
      </c>
      <c r="K426" s="16">
        <v>151461346</v>
      </c>
      <c r="L426" s="16">
        <v>46992339.625</v>
      </c>
      <c r="M426" s="16">
        <v>299</v>
      </c>
      <c r="N426" s="16">
        <v>33.299999999999997</v>
      </c>
      <c r="O426" s="16">
        <f t="shared" si="83"/>
        <v>549387057.495</v>
      </c>
      <c r="P426" s="16">
        <f t="shared" si="84"/>
        <v>320755779.375</v>
      </c>
      <c r="Q426" s="16">
        <f t="shared" si="82"/>
        <v>96115191.625</v>
      </c>
      <c r="R426" s="17">
        <f t="shared" si="95"/>
        <v>320755779.375</v>
      </c>
      <c r="S426" s="16">
        <f t="shared" si="85"/>
        <v>166148083.65937501</v>
      </c>
      <c r="T426" s="16">
        <f t="shared" si="86"/>
        <v>341198223.30000001</v>
      </c>
      <c r="U426" s="16">
        <f t="shared" si="87"/>
        <v>129276886.5</v>
      </c>
      <c r="V426" s="17">
        <f t="shared" si="94"/>
        <v>166148083.65937501</v>
      </c>
      <c r="W426" s="16">
        <f t="shared" si="88"/>
        <v>28.256900019115449</v>
      </c>
      <c r="X426" s="16">
        <f t="shared" si="89"/>
        <v>27.307894412278948</v>
      </c>
      <c r="Y426" s="3">
        <f t="shared" si="90"/>
        <v>0.51798936868142598</v>
      </c>
      <c r="Z426" s="3">
        <f t="shared" si="91"/>
        <v>-0.94900560683650104</v>
      </c>
      <c r="AA426" s="3">
        <f t="shared" si="92"/>
        <v>0.50595035551202794</v>
      </c>
      <c r="AB426" s="3">
        <f t="shared" si="93"/>
        <v>0.295892094592833</v>
      </c>
      <c r="AC426" s="16" t="s">
        <v>1980</v>
      </c>
      <c r="AD426" s="16" t="s">
        <v>1410</v>
      </c>
      <c r="AE426" s="16" t="s">
        <v>51</v>
      </c>
      <c r="AF426" s="16" t="s">
        <v>52</v>
      </c>
      <c r="AG426" s="16" t="s">
        <v>1206</v>
      </c>
      <c r="AH426" s="16">
        <v>7.7770000000000001</v>
      </c>
      <c r="AI426" s="16">
        <v>0.16800000000000001</v>
      </c>
      <c r="AJ426" s="16">
        <v>1.31</v>
      </c>
      <c r="AK426" s="15" t="s">
        <v>54</v>
      </c>
    </row>
    <row r="427" spans="1:37" x14ac:dyDescent="0.5">
      <c r="A427" s="16" t="s">
        <v>1981</v>
      </c>
      <c r="B427" s="16" t="s">
        <v>1982</v>
      </c>
      <c r="C427" s="16" t="s">
        <v>1983</v>
      </c>
      <c r="D427" s="16">
        <v>6651013.5</v>
      </c>
      <c r="E427" s="16">
        <v>1718139.1875</v>
      </c>
      <c r="F427" s="16">
        <v>3541955.625</v>
      </c>
      <c r="G427" s="16">
        <v>23737992.3125</v>
      </c>
      <c r="H427" s="16">
        <v>22410849</v>
      </c>
      <c r="I427" s="16">
        <v>37495189.25</v>
      </c>
      <c r="J427" s="16">
        <v>21655710</v>
      </c>
      <c r="K427" s="16">
        <v>27552803.5</v>
      </c>
      <c r="L427" s="16">
        <v>4992648.5</v>
      </c>
      <c r="M427" s="16">
        <v>607</v>
      </c>
      <c r="N427" s="16">
        <v>68.5</v>
      </c>
      <c r="O427" s="16">
        <f t="shared" si="83"/>
        <v>126306029.08500001</v>
      </c>
      <c r="P427" s="16">
        <f t="shared" si="84"/>
        <v>100642305.205625</v>
      </c>
      <c r="Q427" s="16">
        <f t="shared" si="82"/>
        <v>18868893.375</v>
      </c>
      <c r="R427" s="17">
        <f t="shared" si="95"/>
        <v>100642305.205625</v>
      </c>
      <c r="S427" s="16">
        <f t="shared" si="85"/>
        <v>31776637.104375001</v>
      </c>
      <c r="T427" s="16">
        <f t="shared" si="86"/>
        <v>17988591.650000002</v>
      </c>
      <c r="U427" s="16">
        <f t="shared" si="87"/>
        <v>15004696.5</v>
      </c>
      <c r="V427" s="17">
        <f t="shared" si="94"/>
        <v>17988591.650000002</v>
      </c>
      <c r="W427" s="16">
        <f t="shared" si="88"/>
        <v>26.584661631645709</v>
      </c>
      <c r="X427" s="16">
        <f t="shared" si="89"/>
        <v>24.100578904770046</v>
      </c>
      <c r="Y427" s="3">
        <f t="shared" si="90"/>
        <v>0.17873787383195394</v>
      </c>
      <c r="Z427" s="3">
        <f t="shared" si="91"/>
        <v>-2.48408272687566</v>
      </c>
      <c r="AA427" s="3">
        <f t="shared" si="92"/>
        <v>0.16795797758602027</v>
      </c>
      <c r="AB427" s="3">
        <f t="shared" si="93"/>
        <v>0.77479936342514066</v>
      </c>
      <c r="AC427" s="16" t="s">
        <v>92</v>
      </c>
      <c r="AD427" s="16" t="s">
        <v>295</v>
      </c>
      <c r="AE427" s="16" t="s">
        <v>44</v>
      </c>
      <c r="AF427" s="16" t="s">
        <v>44</v>
      </c>
      <c r="AG427" s="16" t="s">
        <v>1125</v>
      </c>
      <c r="AH427" s="16">
        <v>6.1139999999999999</v>
      </c>
      <c r="AI427" s="16">
        <v>0.14899999999999999</v>
      </c>
      <c r="AJ427" s="16">
        <v>0.91200000000000003</v>
      </c>
      <c r="AK427" s="15" t="s">
        <v>342</v>
      </c>
    </row>
    <row r="428" spans="1:37" s="19" customFormat="1" x14ac:dyDescent="0.5">
      <c r="A428" s="27" t="s">
        <v>1</v>
      </c>
      <c r="B428" s="27" t="s">
        <v>1984</v>
      </c>
      <c r="C428" s="27" t="s">
        <v>1985</v>
      </c>
      <c r="D428" s="27">
        <v>2485496.28125</v>
      </c>
      <c r="E428" s="27">
        <v>3860796.5</v>
      </c>
      <c r="F428" s="27">
        <v>2681618.5625</v>
      </c>
      <c r="G428" s="27">
        <v>20996801</v>
      </c>
      <c r="H428" s="27">
        <v>111625646</v>
      </c>
      <c r="I428" s="27">
        <v>31945788.375</v>
      </c>
      <c r="J428" s="27">
        <v>213641850.25</v>
      </c>
      <c r="K428" s="27">
        <v>175218289</v>
      </c>
      <c r="L428" s="27">
        <v>19693606</v>
      </c>
      <c r="M428" s="27">
        <v>581</v>
      </c>
      <c r="N428" s="27">
        <v>62.7</v>
      </c>
      <c r="O428" s="27">
        <f t="shared" si="83"/>
        <v>108862711.7025</v>
      </c>
      <c r="P428" s="27">
        <f t="shared" si="84"/>
        <v>109031584.7934375</v>
      </c>
      <c r="Q428" s="27">
        <f t="shared" si="82"/>
        <v>108944027.4375</v>
      </c>
      <c r="R428" s="28">
        <f t="shared" si="95"/>
        <v>108944027.4375</v>
      </c>
      <c r="S428" s="27">
        <f t="shared" si="85"/>
        <v>210769715.77500001</v>
      </c>
      <c r="T428" s="27">
        <f t="shared" si="86"/>
        <v>210948644.22499999</v>
      </c>
      <c r="U428" s="27">
        <f t="shared" si="87"/>
        <v>211156353.96875</v>
      </c>
      <c r="V428" s="28">
        <f t="shared" si="94"/>
        <v>210948644.22499999</v>
      </c>
      <c r="W428" s="27">
        <f t="shared" si="88"/>
        <v>26.699011865855734</v>
      </c>
      <c r="X428" s="27">
        <f t="shared" si="89"/>
        <v>27.652316574429786</v>
      </c>
      <c r="Y428" s="18">
        <f t="shared" si="90"/>
        <v>1.9363029730658612</v>
      </c>
      <c r="Z428" s="18">
        <f t="shared" si="91"/>
        <v>0.95330470857404936</v>
      </c>
      <c r="AA428" s="18">
        <f t="shared" si="92"/>
        <v>9.6363785816008423E-7</v>
      </c>
      <c r="AB428" s="18">
        <f t="shared" si="93"/>
        <v>6.0160861463376136</v>
      </c>
      <c r="AC428" s="27" t="s">
        <v>1204</v>
      </c>
      <c r="AD428" s="27" t="s">
        <v>239</v>
      </c>
      <c r="AE428" s="27" t="s">
        <v>1986</v>
      </c>
      <c r="AF428" s="27" t="s">
        <v>52</v>
      </c>
      <c r="AG428" s="27" t="s">
        <v>1987</v>
      </c>
      <c r="AH428" s="27">
        <v>65.34</v>
      </c>
      <c r="AI428" s="27">
        <v>8.4000000000000005E-2</v>
      </c>
      <c r="AJ428" s="27">
        <v>5.4850000000000003</v>
      </c>
      <c r="AK428" s="29" t="s">
        <v>101</v>
      </c>
    </row>
    <row r="429" spans="1:37" x14ac:dyDescent="0.5">
      <c r="A429" s="16" t="s">
        <v>1988</v>
      </c>
      <c r="B429" s="16" t="s">
        <v>1989</v>
      </c>
      <c r="C429" s="16" t="s">
        <v>1990</v>
      </c>
      <c r="D429" s="16">
        <v>3814762</v>
      </c>
      <c r="E429" s="16">
        <v>2217153.25</v>
      </c>
      <c r="F429" s="16">
        <v>1674925.125</v>
      </c>
      <c r="G429" s="16">
        <v>9208690</v>
      </c>
      <c r="H429" s="16">
        <v>6335004</v>
      </c>
      <c r="I429" s="16">
        <v>10659449</v>
      </c>
      <c r="J429" s="16">
        <v>9483084</v>
      </c>
      <c r="K429" s="16">
        <v>6685859.5</v>
      </c>
      <c r="L429" s="16">
        <v>4533066.5</v>
      </c>
      <c r="M429" s="16">
        <v>173</v>
      </c>
      <c r="N429" s="16">
        <v>19</v>
      </c>
      <c r="O429" s="16">
        <f t="shared" si="83"/>
        <v>33422428.815000001</v>
      </c>
      <c r="P429" s="16">
        <f t="shared" si="84"/>
        <v>31770235.919999998</v>
      </c>
      <c r="Q429" s="16">
        <f t="shared" si="82"/>
        <v>4660078.875</v>
      </c>
      <c r="R429" s="17">
        <f t="shared" si="95"/>
        <v>31770235.919999998</v>
      </c>
      <c r="S429" s="16">
        <f t="shared" si="85"/>
        <v>5496508.6875</v>
      </c>
      <c r="T429" s="16">
        <f t="shared" si="86"/>
        <v>35440953.050000004</v>
      </c>
      <c r="U429" s="16">
        <f t="shared" si="87"/>
        <v>5668322</v>
      </c>
      <c r="V429" s="17">
        <f t="shared" si="94"/>
        <v>5668322</v>
      </c>
      <c r="W429" s="16">
        <f t="shared" si="88"/>
        <v>24.921172467493989</v>
      </c>
      <c r="X429" s="16">
        <f t="shared" si="89"/>
        <v>22.434490284991565</v>
      </c>
      <c r="Y429" s="3">
        <f t="shared" si="90"/>
        <v>0.17841611293895612</v>
      </c>
      <c r="Z429" s="3">
        <f t="shared" si="91"/>
        <v>-2.4866821825024235</v>
      </c>
      <c r="AA429" s="3">
        <f t="shared" si="92"/>
        <v>0.52378813889238462</v>
      </c>
      <c r="AB429" s="3">
        <f t="shared" si="93"/>
        <v>0.28084434033596883</v>
      </c>
      <c r="AC429" s="16" t="s">
        <v>44</v>
      </c>
      <c r="AD429" s="16" t="s">
        <v>1991</v>
      </c>
      <c r="AE429" s="16" t="s">
        <v>44</v>
      </c>
      <c r="AF429" s="16" t="s">
        <v>44</v>
      </c>
      <c r="AG429" s="16" t="s">
        <v>1992</v>
      </c>
      <c r="AH429" s="16">
        <v>3.016</v>
      </c>
      <c r="AI429" s="16">
        <v>0.24099999999999999</v>
      </c>
      <c r="AJ429" s="16">
        <v>0.72599999999999998</v>
      </c>
      <c r="AK429" s="15" t="s">
        <v>342</v>
      </c>
    </row>
    <row r="430" spans="1:37" x14ac:dyDescent="0.5">
      <c r="A430" s="16" t="s">
        <v>1993</v>
      </c>
      <c r="B430" s="16" t="s">
        <v>1994</v>
      </c>
      <c r="C430" s="16" t="s">
        <v>1995</v>
      </c>
      <c r="D430" s="16">
        <v>249739968.71875</v>
      </c>
      <c r="E430" s="16">
        <v>108842878.53125</v>
      </c>
      <c r="F430" s="16">
        <v>140145818.125</v>
      </c>
      <c r="G430" s="16">
        <v>341032061.125</v>
      </c>
      <c r="H430" s="16">
        <v>408211397.5</v>
      </c>
      <c r="I430" s="16">
        <v>513449144.828125</v>
      </c>
      <c r="J430" s="16">
        <v>634657906.625</v>
      </c>
      <c r="K430" s="16">
        <v>436017064.75</v>
      </c>
      <c r="L430" s="16">
        <v>293677309.375</v>
      </c>
      <c r="M430" s="16">
        <v>531</v>
      </c>
      <c r="N430" s="16">
        <v>57.9</v>
      </c>
      <c r="O430" s="16">
        <f t="shared" si="83"/>
        <v>1388688375.3356252</v>
      </c>
      <c r="P430" s="16">
        <f t="shared" si="84"/>
        <v>537710424.27281249</v>
      </c>
      <c r="Q430" s="16">
        <f t="shared" si="82"/>
        <v>268065579.375</v>
      </c>
      <c r="R430" s="17">
        <f t="shared" si="95"/>
        <v>537710424.27281249</v>
      </c>
      <c r="S430" s="16">
        <f t="shared" si="85"/>
        <v>402424249.04906249</v>
      </c>
      <c r="T430" s="16">
        <f t="shared" si="86"/>
        <v>1903790491.5</v>
      </c>
      <c r="U430" s="16">
        <f t="shared" si="87"/>
        <v>384917937.90625</v>
      </c>
      <c r="V430" s="17">
        <f t="shared" si="94"/>
        <v>402424249.04906249</v>
      </c>
      <c r="W430" s="16">
        <f t="shared" si="88"/>
        <v>29.00225419965577</v>
      </c>
      <c r="X430" s="16">
        <f t="shared" si="89"/>
        <v>28.584141999950052</v>
      </c>
      <c r="Y430" s="3">
        <f t="shared" si="90"/>
        <v>0.74840328712855442</v>
      </c>
      <c r="Z430" s="3">
        <f t="shared" si="91"/>
        <v>-0.41811219970571284</v>
      </c>
      <c r="AA430" s="3">
        <f t="shared" si="92"/>
        <v>0.83021884865973705</v>
      </c>
      <c r="AB430" s="3">
        <f t="shared" si="93"/>
        <v>8.0807410952691505E-2</v>
      </c>
      <c r="AC430" s="16" t="s">
        <v>649</v>
      </c>
      <c r="AD430" s="16" t="s">
        <v>1996</v>
      </c>
      <c r="AE430" s="16" t="s">
        <v>73</v>
      </c>
      <c r="AF430" s="16" t="s">
        <v>44</v>
      </c>
      <c r="AG430" s="16" t="s">
        <v>892</v>
      </c>
      <c r="AH430" s="16">
        <v>3.1110000000000002</v>
      </c>
      <c r="AI430" s="16">
        <v>0.34300000000000003</v>
      </c>
      <c r="AJ430" s="16">
        <v>1.0680000000000001</v>
      </c>
      <c r="AK430" s="15" t="s">
        <v>62</v>
      </c>
    </row>
    <row r="431" spans="1:37" x14ac:dyDescent="0.5">
      <c r="A431" s="16" t="s">
        <v>1997</v>
      </c>
      <c r="B431" s="16" t="s">
        <v>1998</v>
      </c>
      <c r="C431" s="16" t="s">
        <v>1999</v>
      </c>
      <c r="D431" s="16">
        <v>24749490.9375</v>
      </c>
      <c r="E431" s="16">
        <v>6811976</v>
      </c>
      <c r="F431" s="16">
        <v>11537171.9375</v>
      </c>
      <c r="G431" s="16">
        <v>82591442.375</v>
      </c>
      <c r="H431" s="16">
        <v>34937841.3125</v>
      </c>
      <c r="I431" s="16">
        <v>87850488</v>
      </c>
      <c r="J431" s="16">
        <v>75332509.75</v>
      </c>
      <c r="K431" s="16">
        <v>33639759.5</v>
      </c>
      <c r="L431" s="16">
        <v>32409131.9375</v>
      </c>
      <c r="M431" s="16">
        <v>261</v>
      </c>
      <c r="N431" s="16">
        <v>26.9</v>
      </c>
      <c r="O431" s="16">
        <f t="shared" si="83"/>
        <v>283885535.7525</v>
      </c>
      <c r="P431" s="16">
        <f t="shared" si="84"/>
        <v>340689093.96687496</v>
      </c>
      <c r="Q431" s="16">
        <f t="shared" si="82"/>
        <v>23400669.375</v>
      </c>
      <c r="R431" s="17">
        <f t="shared" si="95"/>
        <v>283885535.7525</v>
      </c>
      <c r="S431" s="16">
        <f t="shared" si="85"/>
        <v>32998173.704999998</v>
      </c>
      <c r="T431" s="16">
        <f t="shared" si="86"/>
        <v>258812304</v>
      </c>
      <c r="U431" s="16">
        <f t="shared" si="87"/>
        <v>50583018.8125</v>
      </c>
      <c r="V431" s="17">
        <f t="shared" si="94"/>
        <v>50583018.8125</v>
      </c>
      <c r="W431" s="16">
        <f t="shared" si="88"/>
        <v>28.080734103301257</v>
      </c>
      <c r="X431" s="16">
        <f t="shared" si="89"/>
        <v>25.59214980433368</v>
      </c>
      <c r="Y431" s="3">
        <f t="shared" si="90"/>
        <v>0.17818103581226416</v>
      </c>
      <c r="Z431" s="3">
        <f t="shared" si="91"/>
        <v>-2.4885842989675746</v>
      </c>
      <c r="AA431" s="3">
        <f t="shared" si="92"/>
        <v>0.3350022924925451</v>
      </c>
      <c r="AB431" s="3">
        <f t="shared" si="93"/>
        <v>0.47495222098269052</v>
      </c>
      <c r="AC431" s="16" t="s">
        <v>2000</v>
      </c>
      <c r="AD431" s="16" t="s">
        <v>1516</v>
      </c>
      <c r="AE431" s="16" t="s">
        <v>60</v>
      </c>
      <c r="AF431" s="16" t="s">
        <v>52</v>
      </c>
      <c r="AG431" s="16" t="s">
        <v>2001</v>
      </c>
      <c r="AH431" s="16">
        <v>2.9159999999999999</v>
      </c>
      <c r="AI431" s="16">
        <v>0.14000000000000001</v>
      </c>
      <c r="AJ431" s="16">
        <v>0.40699999999999997</v>
      </c>
      <c r="AK431" s="15" t="s">
        <v>242</v>
      </c>
    </row>
    <row r="432" spans="1:37" x14ac:dyDescent="0.5">
      <c r="A432" s="16" t="s">
        <v>2002</v>
      </c>
      <c r="B432" s="16" t="s">
        <v>2003</v>
      </c>
      <c r="C432" s="16" t="s">
        <v>2004</v>
      </c>
      <c r="D432" s="16">
        <v>7675906.25</v>
      </c>
      <c r="E432" s="16"/>
      <c r="F432" s="16">
        <v>705000.75</v>
      </c>
      <c r="G432" s="16">
        <v>27836393</v>
      </c>
      <c r="H432" s="16">
        <v>20427082</v>
      </c>
      <c r="I432" s="16">
        <v>19940436.125</v>
      </c>
      <c r="J432" s="16">
        <v>23350910.25</v>
      </c>
      <c r="K432" s="16">
        <v>10349832</v>
      </c>
      <c r="L432" s="16"/>
      <c r="M432" s="16">
        <v>249</v>
      </c>
      <c r="N432" s="16">
        <v>28.7</v>
      </c>
      <c r="O432" s="16">
        <f t="shared" si="83"/>
        <v>71555819.594999999</v>
      </c>
      <c r="P432" s="16">
        <f t="shared" si="84"/>
        <v>118745266.9575</v>
      </c>
      <c r="Q432" s="16">
        <f t="shared" si="82"/>
        <v>19722081.25</v>
      </c>
      <c r="R432" s="17">
        <f t="shared" si="95"/>
        <v>71555819.594999999</v>
      </c>
      <c r="S432" s="16">
        <f t="shared" si="85"/>
        <v>12730293.359999999</v>
      </c>
      <c r="T432" s="16">
        <f t="shared" si="86"/>
        <v>-8742009.3000000007</v>
      </c>
      <c r="U432" s="16">
        <f t="shared" si="87"/>
        <v>15675004</v>
      </c>
      <c r="V432" s="17">
        <f t="shared" si="94"/>
        <v>12730293.359999999</v>
      </c>
      <c r="W432" s="16">
        <f t="shared" si="88"/>
        <v>26.09256576952016</v>
      </c>
      <c r="X432" s="16">
        <f t="shared" si="89"/>
        <v>23.601762329651958</v>
      </c>
      <c r="Y432" s="3">
        <f t="shared" si="90"/>
        <v>0.17790716998355136</v>
      </c>
      <c r="Z432" s="3">
        <f t="shared" si="91"/>
        <v>-2.490803439868198</v>
      </c>
      <c r="AA432" s="3">
        <f t="shared" si="92"/>
        <v>0.21755619557662553</v>
      </c>
      <c r="AB432" s="3">
        <f t="shared" si="93"/>
        <v>0.6624285443343656</v>
      </c>
      <c r="AC432" s="16" t="s">
        <v>2005</v>
      </c>
      <c r="AD432" s="16" t="s">
        <v>137</v>
      </c>
      <c r="AE432" s="16" t="s">
        <v>51</v>
      </c>
      <c r="AF432" s="16" t="s">
        <v>44</v>
      </c>
      <c r="AG432" s="16" t="s">
        <v>2006</v>
      </c>
      <c r="AH432" s="16">
        <v>6.6829999999999998</v>
      </c>
      <c r="AI432" s="16">
        <v>0.114</v>
      </c>
      <c r="AJ432" s="16">
        <v>0.76100000000000001</v>
      </c>
      <c r="AK432" s="15" t="s">
        <v>62</v>
      </c>
    </row>
    <row r="433" spans="1:37" x14ac:dyDescent="0.5">
      <c r="A433" s="16" t="s">
        <v>2007</v>
      </c>
      <c r="B433" s="16" t="s">
        <v>2008</v>
      </c>
      <c r="C433" s="16" t="s">
        <v>2009</v>
      </c>
      <c r="D433" s="16"/>
      <c r="E433" s="16">
        <v>3215744.25</v>
      </c>
      <c r="F433" s="16">
        <v>2042077.375</v>
      </c>
      <c r="G433" s="16">
        <v>4492485.5</v>
      </c>
      <c r="H433" s="16">
        <v>14415807</v>
      </c>
      <c r="I433" s="16">
        <v>8721733</v>
      </c>
      <c r="J433" s="16">
        <v>3280354.25</v>
      </c>
      <c r="K433" s="16">
        <v>6807328.5</v>
      </c>
      <c r="L433" s="16">
        <v>6545130</v>
      </c>
      <c r="M433" s="16">
        <v>266</v>
      </c>
      <c r="N433" s="16">
        <v>30</v>
      </c>
      <c r="O433" s="16">
        <f t="shared" si="83"/>
        <v>24848318.925000001</v>
      </c>
      <c r="P433" s="16">
        <f t="shared" si="84"/>
        <v>26460739.594999999</v>
      </c>
      <c r="Q433" s="16">
        <f t="shared" si="82"/>
        <v>12373729.625</v>
      </c>
      <c r="R433" s="17">
        <f t="shared" si="95"/>
        <v>24848318.925000001</v>
      </c>
      <c r="S433" s="16">
        <f t="shared" si="85"/>
        <v>4417648.6274999995</v>
      </c>
      <c r="T433" s="16">
        <f t="shared" si="86"/>
        <v>55837852.550000004</v>
      </c>
      <c r="U433" s="16">
        <f t="shared" si="87"/>
        <v>3280354.25</v>
      </c>
      <c r="V433" s="17">
        <f t="shared" si="94"/>
        <v>4417648.6274999995</v>
      </c>
      <c r="W433" s="16">
        <f t="shared" si="88"/>
        <v>24.56664491597482</v>
      </c>
      <c r="X433" s="16">
        <f t="shared" si="89"/>
        <v>22.074847242991865</v>
      </c>
      <c r="Y433" s="3">
        <f t="shared" si="90"/>
        <v>0.17778460751545588</v>
      </c>
      <c r="Z433" s="3">
        <f t="shared" si="91"/>
        <v>-2.491797672982957</v>
      </c>
      <c r="AA433" s="3">
        <f t="shared" si="92"/>
        <v>0.99770231022631739</v>
      </c>
      <c r="AB433" s="3">
        <f t="shared" si="93"/>
        <v>9.9902215134997099E-4</v>
      </c>
      <c r="AC433" s="16" t="s">
        <v>300</v>
      </c>
      <c r="AD433" s="16" t="s">
        <v>2010</v>
      </c>
      <c r="AE433" s="16" t="s">
        <v>51</v>
      </c>
      <c r="AF433" s="16" t="s">
        <v>44</v>
      </c>
      <c r="AG433" s="16" t="s">
        <v>61</v>
      </c>
      <c r="AH433" s="16">
        <v>2.5539999999999998</v>
      </c>
      <c r="AI433" s="16">
        <v>0.29399999999999998</v>
      </c>
      <c r="AJ433" s="16">
        <v>0.75</v>
      </c>
      <c r="AK433" s="15" t="s">
        <v>62</v>
      </c>
    </row>
    <row r="434" spans="1:37" x14ac:dyDescent="0.5">
      <c r="A434" s="16" t="s">
        <v>2011</v>
      </c>
      <c r="B434" s="16" t="s">
        <v>2012</v>
      </c>
      <c r="C434" s="16" t="s">
        <v>2013</v>
      </c>
      <c r="D434" s="16">
        <v>7358903.75</v>
      </c>
      <c r="E434" s="16">
        <v>4162509.6875</v>
      </c>
      <c r="F434" s="16">
        <v>9137790.25</v>
      </c>
      <c r="G434" s="16">
        <v>8402210.75</v>
      </c>
      <c r="H434" s="16">
        <v>13343835.5</v>
      </c>
      <c r="I434" s="16">
        <v>31705172.5</v>
      </c>
      <c r="J434" s="16">
        <v>20486582.875</v>
      </c>
      <c r="K434" s="16">
        <v>23199498</v>
      </c>
      <c r="L434" s="16">
        <v>8942985</v>
      </c>
      <c r="M434" s="16">
        <v>630</v>
      </c>
      <c r="N434" s="16">
        <v>70.8</v>
      </c>
      <c r="O434" s="16">
        <f t="shared" si="83"/>
        <v>83950661.969999999</v>
      </c>
      <c r="P434" s="16">
        <f t="shared" si="84"/>
        <v>6145078.2299999995</v>
      </c>
      <c r="Q434" s="16">
        <f t="shared" si="82"/>
        <v>4206045.25</v>
      </c>
      <c r="R434" s="17">
        <f t="shared" si="95"/>
        <v>6145078.2299999995</v>
      </c>
      <c r="S434" s="16">
        <f t="shared" si="85"/>
        <v>23415495.624375001</v>
      </c>
      <c r="T434" s="16">
        <f t="shared" si="86"/>
        <v>-2415585.1</v>
      </c>
      <c r="U434" s="16">
        <f t="shared" si="87"/>
        <v>13127679.125</v>
      </c>
      <c r="V434" s="17">
        <f t="shared" si="94"/>
        <v>13127679.125</v>
      </c>
      <c r="W434" s="16">
        <f t="shared" si="88"/>
        <v>22.550999946287391</v>
      </c>
      <c r="X434" s="16">
        <f t="shared" si="89"/>
        <v>23.646108545346067</v>
      </c>
      <c r="Y434" s="3">
        <f t="shared" si="90"/>
        <v>2.136291619675605</v>
      </c>
      <c r="Z434" s="3">
        <f t="shared" si="91"/>
        <v>1.0951085990586742</v>
      </c>
      <c r="AA434" s="3">
        <f t="shared" si="92"/>
        <v>0.43770194709104104</v>
      </c>
      <c r="AB434" s="3">
        <f t="shared" si="93"/>
        <v>0.35882152144945378</v>
      </c>
      <c r="AC434" s="16" t="s">
        <v>2014</v>
      </c>
      <c r="AD434" s="16" t="s">
        <v>389</v>
      </c>
      <c r="AE434" s="16" t="s">
        <v>80</v>
      </c>
      <c r="AF434" s="16" t="s">
        <v>44</v>
      </c>
      <c r="AG434" s="16" t="s">
        <v>44</v>
      </c>
      <c r="AH434" s="16">
        <v>2.7839999999999998</v>
      </c>
      <c r="AI434" s="16">
        <v>0.55100000000000005</v>
      </c>
      <c r="AJ434" s="16">
        <v>1.5349999999999999</v>
      </c>
      <c r="AK434" s="15" t="s">
        <v>62</v>
      </c>
    </row>
    <row r="435" spans="1:37" x14ac:dyDescent="0.5">
      <c r="A435" s="16" t="s">
        <v>2015</v>
      </c>
      <c r="B435" s="16" t="s">
        <v>2016</v>
      </c>
      <c r="C435" s="16" t="s">
        <v>2017</v>
      </c>
      <c r="D435" s="16">
        <v>922970</v>
      </c>
      <c r="E435" s="16"/>
      <c r="F435" s="16"/>
      <c r="G435" s="16">
        <v>5154799</v>
      </c>
      <c r="H435" s="16">
        <v>2934862</v>
      </c>
      <c r="I435" s="16">
        <v>5744580.5</v>
      </c>
      <c r="J435" s="16">
        <v>5354001</v>
      </c>
      <c r="K435" s="16">
        <v>3031495</v>
      </c>
      <c r="L435" s="16"/>
      <c r="M435" s="16">
        <v>271</v>
      </c>
      <c r="N435" s="16">
        <v>29.7</v>
      </c>
      <c r="O435" s="16">
        <f t="shared" si="83"/>
        <v>21369839.460000001</v>
      </c>
      <c r="P435" s="16">
        <f t="shared" si="84"/>
        <v>24925472.809999999</v>
      </c>
      <c r="Q435" s="16">
        <f t="shared" si="82"/>
        <v>2934862</v>
      </c>
      <c r="R435" s="17">
        <f t="shared" si="95"/>
        <v>21369839.460000001</v>
      </c>
      <c r="S435" s="16">
        <f t="shared" si="85"/>
        <v>3728738.85</v>
      </c>
      <c r="T435" s="16">
        <f t="shared" si="86"/>
        <v>0</v>
      </c>
      <c r="U435" s="16">
        <f t="shared" si="87"/>
        <v>4431031</v>
      </c>
      <c r="V435" s="17">
        <f t="shared" si="94"/>
        <v>3728738.85</v>
      </c>
      <c r="W435" s="16">
        <f t="shared" si="88"/>
        <v>24.349072734065516</v>
      </c>
      <c r="X435" s="16">
        <f t="shared" si="89"/>
        <v>21.830256327818621</v>
      </c>
      <c r="Y435" s="3">
        <f t="shared" si="90"/>
        <v>0.17448604875948842</v>
      </c>
      <c r="Z435" s="3">
        <f t="shared" si="91"/>
        <v>-2.5188164062468958</v>
      </c>
      <c r="AA435" s="3">
        <f t="shared" si="92"/>
        <v>0.22442079476884724</v>
      </c>
      <c r="AB435" s="3">
        <f t="shared" si="93"/>
        <v>0.6489369039446532</v>
      </c>
      <c r="AC435" s="16" t="s">
        <v>258</v>
      </c>
      <c r="AD435" s="16" t="s">
        <v>1016</v>
      </c>
      <c r="AE435" s="16" t="s">
        <v>51</v>
      </c>
      <c r="AF435" s="16" t="s">
        <v>44</v>
      </c>
      <c r="AG435" s="16" t="s">
        <v>2018</v>
      </c>
      <c r="AH435" s="16">
        <v>4.3650000000000002</v>
      </c>
      <c r="AI435" s="16">
        <v>0.17899999999999999</v>
      </c>
      <c r="AJ435" s="16">
        <v>0.78200000000000003</v>
      </c>
      <c r="AK435" s="15" t="s">
        <v>342</v>
      </c>
    </row>
    <row r="436" spans="1:37" x14ac:dyDescent="0.5">
      <c r="A436" s="16" t="s">
        <v>2019</v>
      </c>
      <c r="B436" s="16" t="s">
        <v>2020</v>
      </c>
      <c r="C436" s="16" t="s">
        <v>2021</v>
      </c>
      <c r="D436" s="16">
        <v>21370626.25</v>
      </c>
      <c r="E436" s="16">
        <v>25051826</v>
      </c>
      <c r="F436" s="16">
        <v>24483309</v>
      </c>
      <c r="G436" s="16">
        <v>23647317</v>
      </c>
      <c r="H436" s="16">
        <v>28349441</v>
      </c>
      <c r="I436" s="16">
        <v>35567396</v>
      </c>
      <c r="J436" s="16">
        <v>39842048.125</v>
      </c>
      <c r="K436" s="16">
        <v>46178992</v>
      </c>
      <c r="L436" s="16">
        <v>20067626</v>
      </c>
      <c r="M436" s="16">
        <v>382</v>
      </c>
      <c r="N436" s="16">
        <v>42.4</v>
      </c>
      <c r="O436" s="16">
        <f t="shared" si="83"/>
        <v>41232803.640000001</v>
      </c>
      <c r="P436" s="16">
        <f t="shared" si="84"/>
        <v>13409708.5175</v>
      </c>
      <c r="Q436" s="16">
        <f t="shared" si="82"/>
        <v>3866132</v>
      </c>
      <c r="R436" s="17">
        <f t="shared" si="95"/>
        <v>13409708.5175</v>
      </c>
      <c r="S436" s="16">
        <f t="shared" si="85"/>
        <v>25986414.18</v>
      </c>
      <c r="T436" s="16">
        <f t="shared" si="86"/>
        <v>-54754469.200000003</v>
      </c>
      <c r="U436" s="16">
        <f t="shared" si="87"/>
        <v>18471421.875</v>
      </c>
      <c r="V436" s="17">
        <f t="shared" si="94"/>
        <v>18471421.875</v>
      </c>
      <c r="W436" s="16">
        <f t="shared" si="88"/>
        <v>23.67677454239892</v>
      </c>
      <c r="X436" s="16">
        <f t="shared" si="89"/>
        <v>24.138791589170573</v>
      </c>
      <c r="Y436" s="3">
        <f t="shared" si="90"/>
        <v>1.3774663223212003</v>
      </c>
      <c r="Z436" s="3">
        <f t="shared" si="91"/>
        <v>0.46201704677165217</v>
      </c>
      <c r="AA436" s="3">
        <f t="shared" si="92"/>
        <v>0.44331217690136959</v>
      </c>
      <c r="AB436" s="3">
        <f t="shared" si="93"/>
        <v>0.35329033933355414</v>
      </c>
      <c r="AC436" s="16" t="s">
        <v>112</v>
      </c>
      <c r="AD436" s="16" t="s">
        <v>1851</v>
      </c>
      <c r="AE436" s="16" t="s">
        <v>51</v>
      </c>
      <c r="AF436" s="16" t="s">
        <v>44</v>
      </c>
      <c r="AG436" s="16" t="s">
        <v>2022</v>
      </c>
      <c r="AH436" s="16">
        <v>1.627</v>
      </c>
      <c r="AI436" s="16">
        <v>0.86399999999999999</v>
      </c>
      <c r="AJ436" s="16">
        <v>1.405</v>
      </c>
      <c r="AK436" s="15" t="s">
        <v>62</v>
      </c>
    </row>
    <row r="437" spans="1:37" x14ac:dyDescent="0.5">
      <c r="A437" s="16" t="s">
        <v>2023</v>
      </c>
      <c r="B437" s="16" t="s">
        <v>2024</v>
      </c>
      <c r="C437" s="16" t="s">
        <v>2025</v>
      </c>
      <c r="D437" s="16">
        <v>72485887.9375</v>
      </c>
      <c r="E437" s="16">
        <v>30029000.5</v>
      </c>
      <c r="F437" s="16">
        <v>28407341</v>
      </c>
      <c r="G437" s="16">
        <v>461750880.5</v>
      </c>
      <c r="H437" s="16">
        <v>193422602.5</v>
      </c>
      <c r="I437" s="16">
        <v>412738646.625</v>
      </c>
      <c r="J437" s="16">
        <v>320641700</v>
      </c>
      <c r="K437" s="16">
        <v>197220656.46875</v>
      </c>
      <c r="L437" s="16">
        <v>160285186.75</v>
      </c>
      <c r="M437" s="16">
        <v>283</v>
      </c>
      <c r="N437" s="16">
        <v>30.6</v>
      </c>
      <c r="O437" s="16">
        <f t="shared" si="83"/>
        <v>1429712456.9250002</v>
      </c>
      <c r="P437" s="16">
        <f t="shared" si="84"/>
        <v>2292770806.1931248</v>
      </c>
      <c r="Q437" s="16">
        <f t="shared" si="82"/>
        <v>165015261.5</v>
      </c>
      <c r="R437" s="17">
        <f t="shared" si="95"/>
        <v>1429712456.9250002</v>
      </c>
      <c r="S437" s="16">
        <f t="shared" si="85"/>
        <v>205645736.84156251</v>
      </c>
      <c r="T437" s="16">
        <f t="shared" si="86"/>
        <v>1635285287.3</v>
      </c>
      <c r="U437" s="16">
        <f t="shared" si="87"/>
        <v>248155812.0625</v>
      </c>
      <c r="V437" s="17">
        <f t="shared" si="94"/>
        <v>248155812.0625</v>
      </c>
      <c r="W437" s="16">
        <f t="shared" si="88"/>
        <v>30.413077876037864</v>
      </c>
      <c r="X437" s="16">
        <f t="shared" si="89"/>
        <v>27.886671003520561</v>
      </c>
      <c r="Y437" s="3">
        <f t="shared" si="90"/>
        <v>0.173570434292941</v>
      </c>
      <c r="Z437" s="3">
        <f t="shared" si="91"/>
        <v>-2.526406872517299</v>
      </c>
      <c r="AA437" s="3">
        <f t="shared" si="92"/>
        <v>0.25406106780639459</v>
      </c>
      <c r="AB437" s="3">
        <f t="shared" si="93"/>
        <v>0.59506188092473766</v>
      </c>
      <c r="AC437" s="16" t="s">
        <v>205</v>
      </c>
      <c r="AD437" s="16" t="s">
        <v>355</v>
      </c>
      <c r="AE437" s="16" t="s">
        <v>319</v>
      </c>
      <c r="AF437" s="16" t="s">
        <v>52</v>
      </c>
      <c r="AG437" s="16" t="s">
        <v>1657</v>
      </c>
      <c r="AH437" s="16">
        <v>6.5679999999999996</v>
      </c>
      <c r="AI437" s="16">
        <v>7.2999999999999995E-2</v>
      </c>
      <c r="AJ437" s="16">
        <v>0.47799999999999998</v>
      </c>
      <c r="AK437" s="15" t="s">
        <v>101</v>
      </c>
    </row>
    <row r="438" spans="1:37" x14ac:dyDescent="0.5">
      <c r="A438" s="16" t="s">
        <v>2026</v>
      </c>
      <c r="B438" s="16" t="s">
        <v>2027</v>
      </c>
      <c r="C438" s="16" t="s">
        <v>2028</v>
      </c>
      <c r="D438" s="16">
        <v>925395.5625</v>
      </c>
      <c r="E438" s="16">
        <v>312244.96875</v>
      </c>
      <c r="F438" s="16">
        <v>854899.25</v>
      </c>
      <c r="G438" s="16">
        <v>3702581.5</v>
      </c>
      <c r="H438" s="16">
        <v>4995314</v>
      </c>
      <c r="I438" s="16">
        <v>6474747.5</v>
      </c>
      <c r="J438" s="16">
        <v>2642721.5</v>
      </c>
      <c r="K438" s="16">
        <v>2615623</v>
      </c>
      <c r="L438" s="16">
        <v>1347207.875</v>
      </c>
      <c r="M438" s="16">
        <v>359</v>
      </c>
      <c r="N438" s="16">
        <v>42.1</v>
      </c>
      <c r="O438" s="16">
        <f t="shared" si="83"/>
        <v>20905835.490000002</v>
      </c>
      <c r="P438" s="16">
        <f t="shared" si="84"/>
        <v>16357625.171875</v>
      </c>
      <c r="Q438" s="16">
        <f t="shared" si="82"/>
        <v>4140414.75</v>
      </c>
      <c r="R438" s="17">
        <f t="shared" si="95"/>
        <v>16357625.171875</v>
      </c>
      <c r="S438" s="16">
        <f t="shared" si="85"/>
        <v>2833154.9784375001</v>
      </c>
      <c r="T438" s="16">
        <f t="shared" si="86"/>
        <v>6104626.9500000002</v>
      </c>
      <c r="U438" s="16">
        <f t="shared" si="87"/>
        <v>1717325.9375</v>
      </c>
      <c r="V438" s="17">
        <f t="shared" si="94"/>
        <v>2833154.9784375001</v>
      </c>
      <c r="W438" s="16">
        <f t="shared" si="88"/>
        <v>23.963459974749497</v>
      </c>
      <c r="X438" s="16">
        <f t="shared" si="89"/>
        <v>21.433978091092367</v>
      </c>
      <c r="Y438" s="3">
        <f t="shared" si="90"/>
        <v>0.1732008741286464</v>
      </c>
      <c r="Z438" s="3">
        <f t="shared" si="91"/>
        <v>-2.5294818836571302</v>
      </c>
      <c r="AA438" s="3">
        <f t="shared" si="92"/>
        <v>0.1513669571388</v>
      </c>
      <c r="AB438" s="3">
        <f t="shared" si="93"/>
        <v>0.81996891940981931</v>
      </c>
      <c r="AC438" s="16" t="s">
        <v>2029</v>
      </c>
      <c r="AD438" s="16" t="s">
        <v>1250</v>
      </c>
      <c r="AE438" s="16" t="s">
        <v>145</v>
      </c>
      <c r="AF438" s="16" t="s">
        <v>44</v>
      </c>
      <c r="AG438" s="16" t="s">
        <v>2030</v>
      </c>
      <c r="AH438" s="16">
        <v>3.06</v>
      </c>
      <c r="AI438" s="16">
        <v>0.17100000000000001</v>
      </c>
      <c r="AJ438" s="16">
        <v>0.52400000000000002</v>
      </c>
      <c r="AK438" s="15" t="s">
        <v>62</v>
      </c>
    </row>
    <row r="439" spans="1:37" x14ac:dyDescent="0.5">
      <c r="A439" s="16" t="s">
        <v>2031</v>
      </c>
      <c r="B439" s="16" t="s">
        <v>2032</v>
      </c>
      <c r="C439" s="16" t="s">
        <v>2033</v>
      </c>
      <c r="D439" s="16">
        <v>7766352.75</v>
      </c>
      <c r="E439" s="16">
        <v>5045178.875</v>
      </c>
      <c r="F439" s="16">
        <v>7541922.5</v>
      </c>
      <c r="G439" s="16">
        <v>24521922.5</v>
      </c>
      <c r="H439" s="16">
        <v>15660783.5</v>
      </c>
      <c r="I439" s="16">
        <v>21137152</v>
      </c>
      <c r="J439" s="16">
        <v>16261550</v>
      </c>
      <c r="K439" s="16">
        <v>10632992</v>
      </c>
      <c r="L439" s="16">
        <v>10181039.25</v>
      </c>
      <c r="M439" s="16">
        <v>763</v>
      </c>
      <c r="N439" s="16">
        <v>82.9</v>
      </c>
      <c r="O439" s="16">
        <f t="shared" si="83"/>
        <v>50574253.740000002</v>
      </c>
      <c r="P439" s="16">
        <f t="shared" si="84"/>
        <v>98690305.827500001</v>
      </c>
      <c r="Q439" s="16">
        <f t="shared" si="82"/>
        <v>8118861</v>
      </c>
      <c r="R439" s="17">
        <f t="shared" si="95"/>
        <v>50574253.740000002</v>
      </c>
      <c r="S439" s="16">
        <f t="shared" si="85"/>
        <v>6873010.1437499998</v>
      </c>
      <c r="T439" s="16">
        <f t="shared" si="86"/>
        <v>32725047.699999999</v>
      </c>
      <c r="U439" s="16">
        <f t="shared" si="87"/>
        <v>8495197.25</v>
      </c>
      <c r="V439" s="17">
        <f t="shared" si="94"/>
        <v>8495197.25</v>
      </c>
      <c r="W439" s="16">
        <f t="shared" si="88"/>
        <v>25.591899791134601</v>
      </c>
      <c r="X439" s="16">
        <f t="shared" si="89"/>
        <v>23.018216015061281</v>
      </c>
      <c r="Y439" s="3">
        <f t="shared" si="90"/>
        <v>0.16797474251767378</v>
      </c>
      <c r="Z439" s="3">
        <f t="shared" si="91"/>
        <v>-2.573683776073322</v>
      </c>
      <c r="AA439" s="3">
        <f t="shared" si="92"/>
        <v>0.20258156523105908</v>
      </c>
      <c r="AB439" s="3">
        <f t="shared" si="93"/>
        <v>0.69340007764647138</v>
      </c>
      <c r="AC439" s="16" t="s">
        <v>649</v>
      </c>
      <c r="AD439" s="16" t="s">
        <v>355</v>
      </c>
      <c r="AE439" s="16" t="s">
        <v>51</v>
      </c>
      <c r="AF439" s="16" t="s">
        <v>52</v>
      </c>
      <c r="AG439" s="16" t="s">
        <v>453</v>
      </c>
      <c r="AH439" s="16">
        <v>1.41</v>
      </c>
      <c r="AI439" s="16">
        <v>0.35699999999999998</v>
      </c>
      <c r="AJ439" s="16">
        <v>0.503</v>
      </c>
      <c r="AK439" s="15" t="s">
        <v>54</v>
      </c>
    </row>
    <row r="440" spans="1:37" x14ac:dyDescent="0.5">
      <c r="A440" s="16" t="s">
        <v>2034</v>
      </c>
      <c r="B440" s="16" t="s">
        <v>2035</v>
      </c>
      <c r="C440" s="16" t="s">
        <v>2036</v>
      </c>
      <c r="D440" s="16">
        <v>6331906</v>
      </c>
      <c r="E440" s="16">
        <v>2515681.25</v>
      </c>
      <c r="F440" s="16">
        <v>5341324.5</v>
      </c>
      <c r="G440" s="16">
        <v>15662381</v>
      </c>
      <c r="H440" s="16">
        <v>9199286</v>
      </c>
      <c r="I440" s="16">
        <v>15591896.5</v>
      </c>
      <c r="J440" s="16">
        <v>12654891</v>
      </c>
      <c r="K440" s="16">
        <v>5963802</v>
      </c>
      <c r="L440" s="16">
        <v>10118000.5</v>
      </c>
      <c r="M440" s="16">
        <v>127</v>
      </c>
      <c r="N440" s="16">
        <v>14.4</v>
      </c>
      <c r="O440" s="16">
        <f t="shared" si="83"/>
        <v>38132127.840000004</v>
      </c>
      <c r="P440" s="16">
        <f t="shared" si="84"/>
        <v>54956497.75</v>
      </c>
      <c r="Q440" s="16">
        <f t="shared" si="82"/>
        <v>3857961.5</v>
      </c>
      <c r="R440" s="17">
        <f t="shared" si="95"/>
        <v>38132127.840000004</v>
      </c>
      <c r="S440" s="16">
        <f t="shared" si="85"/>
        <v>4241188.5225</v>
      </c>
      <c r="T440" s="16">
        <f t="shared" si="86"/>
        <v>59230782.399999999</v>
      </c>
      <c r="U440" s="16">
        <f t="shared" si="87"/>
        <v>6322985</v>
      </c>
      <c r="V440" s="17">
        <f t="shared" si="94"/>
        <v>6322985</v>
      </c>
      <c r="W440" s="16">
        <f t="shared" si="88"/>
        <v>25.184503702450055</v>
      </c>
      <c r="X440" s="16">
        <f t="shared" si="89"/>
        <v>22.592174366338647</v>
      </c>
      <c r="Y440" s="3">
        <f t="shared" si="90"/>
        <v>0.16581778563553665</v>
      </c>
      <c r="Z440" s="3">
        <f t="shared" si="91"/>
        <v>-2.5923293361114097</v>
      </c>
      <c r="AA440" s="3">
        <f t="shared" si="92"/>
        <v>0.5422829396120703</v>
      </c>
      <c r="AB440" s="3">
        <f t="shared" si="93"/>
        <v>0.26577405838749191</v>
      </c>
      <c r="AC440" s="16" t="s">
        <v>1623</v>
      </c>
      <c r="AD440" s="16" t="s">
        <v>311</v>
      </c>
      <c r="AE440" s="16" t="s">
        <v>60</v>
      </c>
      <c r="AF440" s="16" t="s">
        <v>44</v>
      </c>
      <c r="AG440" s="16" t="s">
        <v>44</v>
      </c>
      <c r="AH440" s="16">
        <v>1.8939999999999999</v>
      </c>
      <c r="AI440" s="16">
        <v>0.34300000000000003</v>
      </c>
      <c r="AJ440" s="16">
        <v>0.64900000000000002</v>
      </c>
      <c r="AK440" s="15" t="s">
        <v>45</v>
      </c>
    </row>
    <row r="441" spans="1:37" x14ac:dyDescent="0.5">
      <c r="A441" s="16" t="s">
        <v>2037</v>
      </c>
      <c r="B441" s="16" t="s">
        <v>2038</v>
      </c>
      <c r="C441" s="16" t="s">
        <v>2039</v>
      </c>
      <c r="D441" s="16">
        <v>1347220.25</v>
      </c>
      <c r="E441" s="16">
        <v>709641.375</v>
      </c>
      <c r="F441" s="16">
        <v>984449.1875</v>
      </c>
      <c r="G441" s="16">
        <v>6705294</v>
      </c>
      <c r="H441" s="16">
        <v>3703828.5</v>
      </c>
      <c r="I441" s="16">
        <v>5806383.5</v>
      </c>
      <c r="J441" s="16">
        <v>2741461.75</v>
      </c>
      <c r="K441" s="16">
        <v>3120026.25</v>
      </c>
      <c r="L441" s="16">
        <v>1422663.375</v>
      </c>
      <c r="M441" s="16">
        <v>354</v>
      </c>
      <c r="N441" s="16">
        <v>38.700000000000003</v>
      </c>
      <c r="O441" s="16">
        <f t="shared" si="83"/>
        <v>17937595.642500002</v>
      </c>
      <c r="P441" s="16">
        <f t="shared" si="84"/>
        <v>31559054.387499999</v>
      </c>
      <c r="Q441" s="16">
        <f t="shared" si="82"/>
        <v>2719379.3125</v>
      </c>
      <c r="R441" s="17">
        <f t="shared" si="95"/>
        <v>17937595.642500002</v>
      </c>
      <c r="S441" s="16">
        <f t="shared" si="85"/>
        <v>2964773.3962499998</v>
      </c>
      <c r="T441" s="16">
        <f t="shared" si="86"/>
        <v>5433855.9249999998</v>
      </c>
      <c r="U441" s="16">
        <f t="shared" si="87"/>
        <v>1394241.5</v>
      </c>
      <c r="V441" s="17">
        <f t="shared" si="94"/>
        <v>2964773.3962499998</v>
      </c>
      <c r="W441" s="16">
        <f t="shared" si="88"/>
        <v>24.096483188409206</v>
      </c>
      <c r="X441" s="16">
        <f t="shared" si="89"/>
        <v>21.499490410149537</v>
      </c>
      <c r="Y441" s="3">
        <f t="shared" si="90"/>
        <v>0.16528265300091205</v>
      </c>
      <c r="Z441" s="3">
        <f t="shared" si="91"/>
        <v>-2.5969927782596685</v>
      </c>
      <c r="AA441" s="3">
        <f t="shared" si="92"/>
        <v>0.18737963695377613</v>
      </c>
      <c r="AB441" s="3">
        <f t="shared" si="93"/>
        <v>0.72727760682667675</v>
      </c>
      <c r="AC441" s="16" t="s">
        <v>2040</v>
      </c>
      <c r="AD441" s="16" t="s">
        <v>728</v>
      </c>
      <c r="AE441" s="16" t="s">
        <v>44</v>
      </c>
      <c r="AF441" s="16" t="s">
        <v>44</v>
      </c>
      <c r="AG441" s="16" t="s">
        <v>635</v>
      </c>
      <c r="AH441" s="16">
        <v>2.7850000000000001</v>
      </c>
      <c r="AI441" s="16">
        <v>0.17</v>
      </c>
      <c r="AJ441" s="16">
        <v>0.47199999999999998</v>
      </c>
      <c r="AK441" s="15" t="s">
        <v>82</v>
      </c>
    </row>
    <row r="442" spans="1:37" x14ac:dyDescent="0.5">
      <c r="A442" s="16" t="s">
        <v>2041</v>
      </c>
      <c r="B442" s="16" t="s">
        <v>2042</v>
      </c>
      <c r="C442" s="16" t="s">
        <v>2043</v>
      </c>
      <c r="D442" s="16">
        <v>146631493.8125</v>
      </c>
      <c r="E442" s="16">
        <v>34799925.9375</v>
      </c>
      <c r="F442" s="16">
        <v>69208152.125</v>
      </c>
      <c r="G442" s="16">
        <v>109098060.875</v>
      </c>
      <c r="H442" s="16">
        <v>121314187.171875</v>
      </c>
      <c r="I442" s="16">
        <v>407173006.75</v>
      </c>
      <c r="J442" s="16">
        <v>223154105.875</v>
      </c>
      <c r="K442" s="16">
        <v>349302530.9375</v>
      </c>
      <c r="L442" s="16">
        <v>115323976.5</v>
      </c>
      <c r="M442" s="16">
        <v>198</v>
      </c>
      <c r="N442" s="16">
        <v>21.9</v>
      </c>
      <c r="O442" s="16">
        <f t="shared" si="83"/>
        <v>1257229259.2050002</v>
      </c>
      <c r="P442" s="16">
        <f t="shared" si="84"/>
        <v>-221071920.00187498</v>
      </c>
      <c r="Q442" s="16">
        <f t="shared" si="82"/>
        <v>52106035.046875</v>
      </c>
      <c r="R442" s="17">
        <f t="shared" si="95"/>
        <v>52106035.046875</v>
      </c>
      <c r="S442" s="16">
        <f t="shared" si="85"/>
        <v>386838204.14999998</v>
      </c>
      <c r="T442" s="16">
        <f t="shared" si="86"/>
        <v>571836222.25</v>
      </c>
      <c r="U442" s="16">
        <f t="shared" si="87"/>
        <v>76522612.0625</v>
      </c>
      <c r="V442" s="17">
        <f t="shared" si="94"/>
        <v>386838204.14999998</v>
      </c>
      <c r="W442" s="16">
        <f t="shared" si="88"/>
        <v>25.634947142818223</v>
      </c>
      <c r="X442" s="16">
        <f t="shared" si="89"/>
        <v>28.527155041545456</v>
      </c>
      <c r="Y442" s="3">
        <f t="shared" si="90"/>
        <v>7.4240575741753769</v>
      </c>
      <c r="Z442" s="3">
        <f t="shared" si="91"/>
        <v>2.8922078987272339</v>
      </c>
      <c r="AA442" s="3">
        <f t="shared" si="92"/>
        <v>0.97398409019581444</v>
      </c>
      <c r="AB442" s="3">
        <f t="shared" si="93"/>
        <v>1.1448137163066719E-2</v>
      </c>
      <c r="AC442" s="16" t="s">
        <v>1089</v>
      </c>
      <c r="AD442" s="16" t="s">
        <v>118</v>
      </c>
      <c r="AE442" s="16" t="s">
        <v>51</v>
      </c>
      <c r="AF442" s="16" t="s">
        <v>44</v>
      </c>
      <c r="AG442" s="16" t="s">
        <v>2044</v>
      </c>
      <c r="AH442" s="16">
        <v>3.2240000000000002</v>
      </c>
      <c r="AI442" s="16">
        <v>0.56999999999999995</v>
      </c>
      <c r="AJ442" s="16">
        <v>1.839</v>
      </c>
      <c r="AK442" s="15" t="s">
        <v>62</v>
      </c>
    </row>
    <row r="443" spans="1:37" x14ac:dyDescent="0.5">
      <c r="A443" s="16" t="s">
        <v>2045</v>
      </c>
      <c r="B443" s="16" t="s">
        <v>2046</v>
      </c>
      <c r="C443" s="16" t="s">
        <v>2047</v>
      </c>
      <c r="D443" s="16">
        <v>48900521.375</v>
      </c>
      <c r="E443" s="16">
        <v>17916535.5</v>
      </c>
      <c r="F443" s="16">
        <v>18733684.125</v>
      </c>
      <c r="G443" s="16">
        <v>40137612.625</v>
      </c>
      <c r="H443" s="16">
        <v>37637477.5</v>
      </c>
      <c r="I443" s="16">
        <v>131595765.5</v>
      </c>
      <c r="J443" s="16">
        <v>58189792.625</v>
      </c>
      <c r="K443" s="16">
        <v>111511100</v>
      </c>
      <c r="L443" s="16">
        <v>56488928.375</v>
      </c>
      <c r="M443" s="16">
        <v>224</v>
      </c>
      <c r="N443" s="16">
        <v>25</v>
      </c>
      <c r="O443" s="16">
        <f t="shared" si="83"/>
        <v>419846942.71500003</v>
      </c>
      <c r="P443" s="16">
        <f t="shared" si="84"/>
        <v>-51613532.537499994</v>
      </c>
      <c r="Q443" s="16">
        <f t="shared" si="82"/>
        <v>18903793.375</v>
      </c>
      <c r="R443" s="17">
        <f t="shared" si="95"/>
        <v>18903793.375</v>
      </c>
      <c r="S443" s="16">
        <f t="shared" si="85"/>
        <v>115121314.33499999</v>
      </c>
      <c r="T443" s="16">
        <f t="shared" si="86"/>
        <v>468165028.69999999</v>
      </c>
      <c r="U443" s="16">
        <f t="shared" si="87"/>
        <v>9289271.25</v>
      </c>
      <c r="V443" s="17">
        <f t="shared" si="94"/>
        <v>115121314.33499999</v>
      </c>
      <c r="W443" s="16">
        <f t="shared" si="88"/>
        <v>24.172172429566324</v>
      </c>
      <c r="X443" s="16">
        <f t="shared" si="89"/>
        <v>26.778579727569824</v>
      </c>
      <c r="Y443" s="3">
        <f t="shared" si="90"/>
        <v>6.0898525524113225</v>
      </c>
      <c r="Z443" s="3">
        <f t="shared" si="91"/>
        <v>2.6064072980035013</v>
      </c>
      <c r="AA443" s="3">
        <f t="shared" si="92"/>
        <v>0.80316786914159577</v>
      </c>
      <c r="AB443" s="3">
        <f t="shared" si="93"/>
        <v>9.519367387139295E-2</v>
      </c>
      <c r="AC443" s="16" t="s">
        <v>1078</v>
      </c>
      <c r="AD443" s="16" t="s">
        <v>2048</v>
      </c>
      <c r="AE443" s="16" t="s">
        <v>51</v>
      </c>
      <c r="AF443" s="16" t="s">
        <v>52</v>
      </c>
      <c r="AG443" s="16" t="s">
        <v>2049</v>
      </c>
      <c r="AH443" s="16">
        <v>3.1059999999999999</v>
      </c>
      <c r="AI443" s="16">
        <v>0.46700000000000003</v>
      </c>
      <c r="AJ443" s="16">
        <v>1.45</v>
      </c>
      <c r="AK443" s="15" t="s">
        <v>158</v>
      </c>
    </row>
    <row r="444" spans="1:37" x14ac:dyDescent="0.5">
      <c r="A444" s="16" t="s">
        <v>2050</v>
      </c>
      <c r="B444" s="16" t="s">
        <v>2051</v>
      </c>
      <c r="C444" s="16" t="s">
        <v>2052</v>
      </c>
      <c r="D444" s="16">
        <v>3082111.5</v>
      </c>
      <c r="E444" s="16"/>
      <c r="F444" s="16">
        <v>3768245.75</v>
      </c>
      <c r="G444" s="16"/>
      <c r="H444" s="16">
        <v>5427858.5</v>
      </c>
      <c r="I444" s="16">
        <v>7233957</v>
      </c>
      <c r="J444" s="16">
        <v>6538499.5</v>
      </c>
      <c r="K444" s="16">
        <v>5085202</v>
      </c>
      <c r="L444" s="16"/>
      <c r="M444" s="16">
        <v>404</v>
      </c>
      <c r="N444" s="16">
        <v>45.5</v>
      </c>
      <c r="O444" s="16">
        <f t="shared" si="83"/>
        <v>12892445.850000001</v>
      </c>
      <c r="P444" s="16">
        <f t="shared" si="84"/>
        <v>-18153636.734999999</v>
      </c>
      <c r="Q444" s="16">
        <f t="shared" ref="Q444:Q507" si="96">(H444-F444)*1</f>
        <v>1659612.75</v>
      </c>
      <c r="R444" s="17">
        <f t="shared" si="95"/>
        <v>1659612.75</v>
      </c>
      <c r="S444" s="16">
        <f t="shared" si="85"/>
        <v>6254798.46</v>
      </c>
      <c r="T444" s="16">
        <f t="shared" si="86"/>
        <v>-46726247.300000004</v>
      </c>
      <c r="U444" s="16">
        <f t="shared" si="87"/>
        <v>3456388</v>
      </c>
      <c r="V444" s="17">
        <f t="shared" si="94"/>
        <v>3456388</v>
      </c>
      <c r="W444" s="16">
        <f t="shared" si="88"/>
        <v>20.662415215215375</v>
      </c>
      <c r="X444" s="16">
        <f t="shared" si="89"/>
        <v>21.720833746969127</v>
      </c>
      <c r="Y444" s="3">
        <f t="shared" si="90"/>
        <v>2.0826472922674282</v>
      </c>
      <c r="Z444" s="3">
        <f t="shared" si="91"/>
        <v>1.0584185317537518</v>
      </c>
      <c r="AA444" s="3">
        <f t="shared" si="92"/>
        <v>0.34357596394730028</v>
      </c>
      <c r="AB444" s="3">
        <f t="shared" si="93"/>
        <v>0.46397722636054034</v>
      </c>
      <c r="AC444" s="16" t="s">
        <v>1065</v>
      </c>
      <c r="AD444" s="16" t="s">
        <v>389</v>
      </c>
      <c r="AE444" s="16" t="s">
        <v>396</v>
      </c>
      <c r="AF444" s="16" t="s">
        <v>44</v>
      </c>
      <c r="AG444" s="16" t="s">
        <v>2053</v>
      </c>
      <c r="AH444" s="16">
        <v>1.6919999999999999</v>
      </c>
      <c r="AI444" s="16">
        <v>0.54400000000000004</v>
      </c>
      <c r="AJ444" s="16">
        <v>0.92</v>
      </c>
      <c r="AK444" s="15" t="s">
        <v>62</v>
      </c>
    </row>
    <row r="445" spans="1:37" x14ac:dyDescent="0.5">
      <c r="A445" s="16" t="s">
        <v>2054</v>
      </c>
      <c r="B445" s="16" t="s">
        <v>2055</v>
      </c>
      <c r="C445" s="16" t="s">
        <v>2056</v>
      </c>
      <c r="D445" s="16">
        <v>97475406.4375</v>
      </c>
      <c r="E445" s="16">
        <v>68320554.25</v>
      </c>
      <c r="F445" s="16">
        <v>56592141.4375</v>
      </c>
      <c r="G445" s="16">
        <v>171906953</v>
      </c>
      <c r="H445" s="16">
        <v>160563504</v>
      </c>
      <c r="I445" s="16">
        <v>149214360.9375</v>
      </c>
      <c r="J445" s="16">
        <v>171167426.75</v>
      </c>
      <c r="K445" s="16">
        <v>114430245.5</v>
      </c>
      <c r="L445" s="16">
        <v>50201897.25</v>
      </c>
      <c r="M445" s="16">
        <v>660</v>
      </c>
      <c r="N445" s="16">
        <v>73.099999999999994</v>
      </c>
      <c r="O445" s="16">
        <f t="shared" si="83"/>
        <v>344554656.54000002</v>
      </c>
      <c r="P445" s="16">
        <f t="shared" si="84"/>
        <v>438401809.25312495</v>
      </c>
      <c r="Q445" s="16">
        <f t="shared" si="96"/>
        <v>103971362.5625</v>
      </c>
      <c r="R445" s="17">
        <f t="shared" si="95"/>
        <v>344554656.54000002</v>
      </c>
      <c r="S445" s="16">
        <f t="shared" si="85"/>
        <v>56714920.237499997</v>
      </c>
      <c r="T445" s="16">
        <f t="shared" si="86"/>
        <v>-79239027.924999997</v>
      </c>
      <c r="U445" s="16">
        <f t="shared" si="87"/>
        <v>73692020.3125</v>
      </c>
      <c r="V445" s="17">
        <f t="shared" si="94"/>
        <v>56714920.237499997</v>
      </c>
      <c r="W445" s="16">
        <f t="shared" si="88"/>
        <v>28.360157614204653</v>
      </c>
      <c r="X445" s="16">
        <f t="shared" si="89"/>
        <v>25.757224985287657</v>
      </c>
      <c r="Y445" s="3">
        <f t="shared" si="90"/>
        <v>0.16460355174714017</v>
      </c>
      <c r="Z445" s="3">
        <f t="shared" si="91"/>
        <v>-2.6029326289169945</v>
      </c>
      <c r="AA445" s="3">
        <f t="shared" si="92"/>
        <v>0.18637925211043638</v>
      </c>
      <c r="AB445" s="3">
        <f t="shared" si="93"/>
        <v>0.72960243530536839</v>
      </c>
      <c r="AC445" s="16" t="s">
        <v>155</v>
      </c>
      <c r="AD445" s="16" t="s">
        <v>72</v>
      </c>
      <c r="AE445" s="16" t="s">
        <v>60</v>
      </c>
      <c r="AF445" s="16" t="s">
        <v>44</v>
      </c>
      <c r="AG445" s="16" t="s">
        <v>44</v>
      </c>
      <c r="AH445" s="16">
        <v>1.675</v>
      </c>
      <c r="AI445" s="16">
        <v>0.42599999999999999</v>
      </c>
      <c r="AJ445" s="16">
        <v>0.71299999999999997</v>
      </c>
      <c r="AK445" s="15" t="s">
        <v>62</v>
      </c>
    </row>
    <row r="446" spans="1:37" x14ac:dyDescent="0.5">
      <c r="A446" s="16" t="s">
        <v>2057</v>
      </c>
      <c r="B446" s="16" t="s">
        <v>2058</v>
      </c>
      <c r="C446" s="16" t="s">
        <v>2059</v>
      </c>
      <c r="D446" s="16">
        <v>61645625.375</v>
      </c>
      <c r="E446" s="16">
        <v>16717390.875</v>
      </c>
      <c r="F446" s="16">
        <v>28685691.6875</v>
      </c>
      <c r="G446" s="16">
        <v>56881045.625</v>
      </c>
      <c r="H446" s="16">
        <v>60135906.5</v>
      </c>
      <c r="I446" s="16">
        <v>125947938</v>
      </c>
      <c r="J446" s="16">
        <v>104283776.75</v>
      </c>
      <c r="K446" s="16">
        <v>114518424.5</v>
      </c>
      <c r="L446" s="16">
        <v>39156714.6875</v>
      </c>
      <c r="M446" s="16">
        <v>637</v>
      </c>
      <c r="N446" s="16">
        <v>72.599999999999994</v>
      </c>
      <c r="O446" s="16">
        <f t="shared" si="83"/>
        <v>361815556.28250003</v>
      </c>
      <c r="P446" s="16">
        <f t="shared" si="84"/>
        <v>-28063374.727499999</v>
      </c>
      <c r="Q446" s="16">
        <f t="shared" si="96"/>
        <v>31450214.8125</v>
      </c>
      <c r="R446" s="17">
        <f t="shared" si="95"/>
        <v>31450214.8125</v>
      </c>
      <c r="S446" s="16">
        <f t="shared" si="85"/>
        <v>120295271.35875</v>
      </c>
      <c r="T446" s="16">
        <f t="shared" si="86"/>
        <v>129840685.2</v>
      </c>
      <c r="U446" s="16">
        <f t="shared" si="87"/>
        <v>42638151.375</v>
      </c>
      <c r="V446" s="17">
        <f t="shared" si="94"/>
        <v>120295271.35875</v>
      </c>
      <c r="W446" s="16">
        <f t="shared" si="88"/>
        <v>24.906566535302431</v>
      </c>
      <c r="X446" s="16">
        <f t="shared" si="89"/>
        <v>26.84200469237464</v>
      </c>
      <c r="Y446" s="3">
        <f t="shared" si="90"/>
        <v>3.8249427571775509</v>
      </c>
      <c r="Z446" s="3">
        <f t="shared" si="91"/>
        <v>1.935438157072209</v>
      </c>
      <c r="AA446" s="3">
        <f t="shared" si="92"/>
        <v>0.85519343945226856</v>
      </c>
      <c r="AB446" s="3">
        <f t="shared" si="93"/>
        <v>6.7935639441709106E-2</v>
      </c>
      <c r="AC446" s="16" t="s">
        <v>1474</v>
      </c>
      <c r="AD446" s="16" t="s">
        <v>852</v>
      </c>
      <c r="AE446" s="16" t="s">
        <v>60</v>
      </c>
      <c r="AF446" s="16" t="s">
        <v>44</v>
      </c>
      <c r="AG446" s="16" t="s">
        <v>2060</v>
      </c>
      <c r="AH446" s="16">
        <v>3.6349999999999998</v>
      </c>
      <c r="AI446" s="16">
        <v>0.47699999999999998</v>
      </c>
      <c r="AJ446" s="16">
        <v>1.734</v>
      </c>
      <c r="AK446" s="15" t="s">
        <v>62</v>
      </c>
    </row>
    <row r="447" spans="1:37" x14ac:dyDescent="0.5">
      <c r="A447" s="16" t="s">
        <v>2061</v>
      </c>
      <c r="B447" s="16" t="s">
        <v>2062</v>
      </c>
      <c r="C447" s="16" t="s">
        <v>2063</v>
      </c>
      <c r="D447" s="16">
        <v>4577683.5</v>
      </c>
      <c r="E447" s="16">
        <v>4500419.5</v>
      </c>
      <c r="F447" s="16">
        <v>3976416</v>
      </c>
      <c r="G447" s="16">
        <v>21536182</v>
      </c>
      <c r="H447" s="16">
        <v>18324062</v>
      </c>
      <c r="I447" s="16">
        <v>7817930</v>
      </c>
      <c r="J447" s="16">
        <v>20905159</v>
      </c>
      <c r="K447" s="16">
        <v>5205277.5</v>
      </c>
      <c r="L447" s="16">
        <v>6951877.5</v>
      </c>
      <c r="M447" s="16">
        <v>504</v>
      </c>
      <c r="N447" s="16">
        <v>55.1</v>
      </c>
      <c r="O447" s="16">
        <f t="shared" si="83"/>
        <v>14290432.08</v>
      </c>
      <c r="P447" s="16">
        <f t="shared" si="84"/>
        <v>99885556.164999992</v>
      </c>
      <c r="Q447" s="16">
        <f t="shared" si="96"/>
        <v>14347646</v>
      </c>
      <c r="R447" s="17">
        <f t="shared" si="95"/>
        <v>14347646</v>
      </c>
      <c r="S447" s="16">
        <f t="shared" si="85"/>
        <v>866975.34</v>
      </c>
      <c r="T447" s="16">
        <f t="shared" si="86"/>
        <v>36895722.600000001</v>
      </c>
      <c r="U447" s="16">
        <f t="shared" si="87"/>
        <v>16327475.5</v>
      </c>
      <c r="V447" s="17">
        <f t="shared" si="94"/>
        <v>16327475.5</v>
      </c>
      <c r="W447" s="16">
        <f t="shared" si="88"/>
        <v>23.77431071939067</v>
      </c>
      <c r="X447" s="16">
        <f t="shared" si="89"/>
        <v>23.960798407641477</v>
      </c>
      <c r="Y447" s="3">
        <f t="shared" si="90"/>
        <v>1.1379898486483426</v>
      </c>
      <c r="Z447" s="3">
        <f t="shared" si="91"/>
        <v>0.18648768825080828</v>
      </c>
      <c r="AA447" s="3">
        <f t="shared" si="92"/>
        <v>0.33305824885026203</v>
      </c>
      <c r="AB447" s="3">
        <f t="shared" si="93"/>
        <v>0.47747980570690463</v>
      </c>
      <c r="AC447" s="16" t="s">
        <v>2064</v>
      </c>
      <c r="AD447" s="16" t="s">
        <v>1624</v>
      </c>
      <c r="AE447" s="16" t="s">
        <v>51</v>
      </c>
      <c r="AF447" s="16" t="s">
        <v>44</v>
      </c>
      <c r="AG447" s="16" t="s">
        <v>2065</v>
      </c>
      <c r="AH447" s="16">
        <v>1.5449999999999999</v>
      </c>
      <c r="AI447" s="16">
        <v>0.246</v>
      </c>
      <c r="AJ447" s="16">
        <v>0.379</v>
      </c>
      <c r="AK447" s="15" t="s">
        <v>45</v>
      </c>
    </row>
    <row r="448" spans="1:37" x14ac:dyDescent="0.5">
      <c r="A448" s="16" t="s">
        <v>2066</v>
      </c>
      <c r="B448" s="16" t="s">
        <v>2067</v>
      </c>
      <c r="C448" s="16" t="s">
        <v>2068</v>
      </c>
      <c r="D448" s="16">
        <v>50755066.59375</v>
      </c>
      <c r="E448" s="16">
        <v>38173425.625</v>
      </c>
      <c r="F448" s="16">
        <v>32211471</v>
      </c>
      <c r="G448" s="16">
        <v>260930783</v>
      </c>
      <c r="H448" s="16">
        <v>156654640.5</v>
      </c>
      <c r="I448" s="16">
        <v>97422866.75</v>
      </c>
      <c r="J448" s="16">
        <v>90544667</v>
      </c>
      <c r="K448" s="16">
        <v>67422256.8125</v>
      </c>
      <c r="L448" s="16">
        <v>39865824.125</v>
      </c>
      <c r="M448" s="16">
        <v>589</v>
      </c>
      <c r="N448" s="16">
        <v>64.099999999999994</v>
      </c>
      <c r="O448" s="16">
        <f t="shared" si="83"/>
        <v>242586392.19000003</v>
      </c>
      <c r="P448" s="16">
        <f t="shared" si="84"/>
        <v>1237934969.6328125</v>
      </c>
      <c r="Q448" s="16">
        <f t="shared" si="96"/>
        <v>124443169.5</v>
      </c>
      <c r="R448" s="17">
        <f t="shared" si="95"/>
        <v>242586392.19000003</v>
      </c>
      <c r="S448" s="16">
        <f t="shared" si="85"/>
        <v>35976062.360624999</v>
      </c>
      <c r="T448" s="16">
        <f t="shared" si="86"/>
        <v>94913978.75</v>
      </c>
      <c r="U448" s="16">
        <f t="shared" si="87"/>
        <v>39789600.40625</v>
      </c>
      <c r="V448" s="17">
        <f t="shared" si="94"/>
        <v>39789600.40625</v>
      </c>
      <c r="W448" s="16">
        <f t="shared" si="88"/>
        <v>27.853923384286848</v>
      </c>
      <c r="X448" s="16">
        <f t="shared" si="89"/>
        <v>25.245888074808502</v>
      </c>
      <c r="Y448" s="3">
        <f t="shared" si="90"/>
        <v>0.16402239238170352</v>
      </c>
      <c r="Z448" s="3">
        <f t="shared" si="91"/>
        <v>-2.6080353094783479</v>
      </c>
      <c r="AA448" s="3">
        <f t="shared" si="92"/>
        <v>0.28896866027501089</v>
      </c>
      <c r="AB448" s="3">
        <f t="shared" si="93"/>
        <v>0.53914925553986837</v>
      </c>
      <c r="AC448" s="16" t="s">
        <v>41</v>
      </c>
      <c r="AD448" s="16" t="s">
        <v>311</v>
      </c>
      <c r="AE448" s="16" t="s">
        <v>43</v>
      </c>
      <c r="AF448" s="16" t="s">
        <v>44</v>
      </c>
      <c r="AG448" s="16" t="s">
        <v>366</v>
      </c>
      <c r="AH448" s="16">
        <v>1.766</v>
      </c>
      <c r="AI448" s="16">
        <v>0.24399999999999999</v>
      </c>
      <c r="AJ448" s="16">
        <v>0.43</v>
      </c>
      <c r="AK448" s="15" t="s">
        <v>290</v>
      </c>
    </row>
    <row r="449" spans="1:37" x14ac:dyDescent="0.5">
      <c r="A449" s="16" t="s">
        <v>2069</v>
      </c>
      <c r="B449" s="16" t="s">
        <v>2070</v>
      </c>
      <c r="C449" s="16" t="s">
        <v>2071</v>
      </c>
      <c r="D449" s="16">
        <v>5400602.75</v>
      </c>
      <c r="E449" s="16">
        <v>2928326.5</v>
      </c>
      <c r="F449" s="16">
        <v>4821606.375</v>
      </c>
      <c r="G449" s="16">
        <v>6762875.5</v>
      </c>
      <c r="H449" s="16">
        <v>5596781</v>
      </c>
      <c r="I449" s="16">
        <v>8009714.5</v>
      </c>
      <c r="J449" s="16">
        <v>6716009</v>
      </c>
      <c r="K449" s="16">
        <v>7880156.25</v>
      </c>
      <c r="L449" s="16">
        <v>2690196.125</v>
      </c>
      <c r="M449" s="16">
        <v>675</v>
      </c>
      <c r="N449" s="16">
        <v>80.599999999999994</v>
      </c>
      <c r="O449" s="16">
        <f t="shared" si="83"/>
        <v>11859762.225000001</v>
      </c>
      <c r="P449" s="16">
        <f t="shared" si="84"/>
        <v>8023786.4974999996</v>
      </c>
      <c r="Q449" s="16">
        <f t="shared" si="96"/>
        <v>775174.625</v>
      </c>
      <c r="R449" s="17">
        <f t="shared" si="95"/>
        <v>8023786.4974999996</v>
      </c>
      <c r="S449" s="16">
        <f t="shared" si="85"/>
        <v>6090750.5925000003</v>
      </c>
      <c r="T449" s="16">
        <f t="shared" si="86"/>
        <v>-26429487.100000001</v>
      </c>
      <c r="U449" s="16">
        <f t="shared" si="87"/>
        <v>1315406.25</v>
      </c>
      <c r="V449" s="17">
        <f t="shared" si="94"/>
        <v>1315406.25</v>
      </c>
      <c r="W449" s="16">
        <f t="shared" si="88"/>
        <v>22.935851787550448</v>
      </c>
      <c r="X449" s="16">
        <f t="shared" si="89"/>
        <v>20.327076999523339</v>
      </c>
      <c r="Y449" s="3">
        <f t="shared" si="90"/>
        <v>0.16393834138157165</v>
      </c>
      <c r="Z449" s="3">
        <f t="shared" si="91"/>
        <v>-2.6087747880271084</v>
      </c>
      <c r="AA449" s="3">
        <f t="shared" si="92"/>
        <v>0.34423749818905414</v>
      </c>
      <c r="AB449" s="3">
        <f t="shared" si="93"/>
        <v>0.46314182323109238</v>
      </c>
      <c r="AC449" s="16" t="s">
        <v>759</v>
      </c>
      <c r="AD449" s="16" t="s">
        <v>809</v>
      </c>
      <c r="AE449" s="16" t="s">
        <v>80</v>
      </c>
      <c r="AF449" s="16" t="s">
        <v>44</v>
      </c>
      <c r="AG449" s="16" t="s">
        <v>44</v>
      </c>
      <c r="AH449" s="16">
        <v>1.393</v>
      </c>
      <c r="AI449" s="16">
        <v>0.71299999999999997</v>
      </c>
      <c r="AJ449" s="16">
        <v>0.99299999999999999</v>
      </c>
      <c r="AK449" s="15" t="s">
        <v>485</v>
      </c>
    </row>
    <row r="450" spans="1:37" x14ac:dyDescent="0.5">
      <c r="A450" s="16" t="s">
        <v>2072</v>
      </c>
      <c r="B450" s="16" t="s">
        <v>2073</v>
      </c>
      <c r="C450" s="16" t="s">
        <v>2074</v>
      </c>
      <c r="D450" s="16">
        <v>57361421</v>
      </c>
      <c r="E450" s="16">
        <v>5697576.5625</v>
      </c>
      <c r="F450" s="16">
        <v>4879019.125</v>
      </c>
      <c r="G450" s="16">
        <v>36432091.5</v>
      </c>
      <c r="H450" s="16">
        <v>25145266.5</v>
      </c>
      <c r="I450" s="16">
        <v>96261022</v>
      </c>
      <c r="J450" s="16">
        <v>33675380</v>
      </c>
      <c r="K450" s="16">
        <v>62976019</v>
      </c>
      <c r="L450" s="16">
        <v>14821429.875</v>
      </c>
      <c r="M450" s="16">
        <v>318</v>
      </c>
      <c r="N450" s="16">
        <v>34.799999999999997</v>
      </c>
      <c r="O450" s="16">
        <f t="shared" ref="O450:O513" si="97">(I450-F450)*3.72</f>
        <v>339941050.69499999</v>
      </c>
      <c r="P450" s="16">
        <f t="shared" ref="P450:P513" si="98">(G450-D450)*5.89</f>
        <v>-123273750.755</v>
      </c>
      <c r="Q450" s="16">
        <f t="shared" si="96"/>
        <v>20266247.375</v>
      </c>
      <c r="R450" s="17">
        <f t="shared" si="95"/>
        <v>20266247.375</v>
      </c>
      <c r="S450" s="16">
        <f t="shared" ref="S450:S513" si="99">(K450-E450)*1.23</f>
        <v>70452484.198125005</v>
      </c>
      <c r="T450" s="16">
        <f t="shared" ref="T450:T513" si="100">(L450-F450)*12.4</f>
        <v>123285893.3</v>
      </c>
      <c r="U450" s="16">
        <f t="shared" ref="U450:U513" si="101">(J450-D450)*1</f>
        <v>-23686041</v>
      </c>
      <c r="V450" s="17">
        <f t="shared" si="94"/>
        <v>70452484.198125005</v>
      </c>
      <c r="W450" s="16">
        <f t="shared" ref="W450:W513" si="102">LOG(R450,2)</f>
        <v>24.272575639317186</v>
      </c>
      <c r="X450" s="16">
        <f t="shared" ref="X450:X513" si="103">LOG(V450,2)</f>
        <v>26.070147241961902</v>
      </c>
      <c r="Y450" s="3">
        <f t="shared" ref="Y450:Y513" si="104">V450/R450</f>
        <v>3.476345812547105</v>
      </c>
      <c r="Z450" s="3">
        <f t="shared" ref="Z450:Z513" si="105">LOG(Y450,2)</f>
        <v>1.7975716026447193</v>
      </c>
      <c r="AA450" s="3">
        <f t="shared" ref="AA450:AA513" si="106">TTEST(O450:Q450,S450:U450,2,1)</f>
        <v>0.8950413341904937</v>
      </c>
      <c r="AB450" s="3">
        <f t="shared" ref="AB450:AB513" si="107">-LOG(AA450)</f>
        <v>4.8156907928407953E-2</v>
      </c>
      <c r="AC450" s="16" t="s">
        <v>438</v>
      </c>
      <c r="AD450" s="16" t="s">
        <v>118</v>
      </c>
      <c r="AE450" s="16" t="s">
        <v>240</v>
      </c>
      <c r="AF450" s="16" t="s">
        <v>44</v>
      </c>
      <c r="AG450" s="16" t="s">
        <v>2075</v>
      </c>
      <c r="AH450" s="16">
        <v>5.91</v>
      </c>
      <c r="AI450" s="16">
        <v>0.156</v>
      </c>
      <c r="AJ450" s="16">
        <v>0.92400000000000004</v>
      </c>
      <c r="AK450" s="15" t="s">
        <v>82</v>
      </c>
    </row>
    <row r="451" spans="1:37" x14ac:dyDescent="0.5">
      <c r="A451" s="16" t="s">
        <v>2076</v>
      </c>
      <c r="B451" s="16" t="s">
        <v>2077</v>
      </c>
      <c r="C451" s="16" t="s">
        <v>2078</v>
      </c>
      <c r="D451" s="16">
        <v>34894525</v>
      </c>
      <c r="E451" s="16">
        <v>2353249.0625</v>
      </c>
      <c r="F451" s="16">
        <v>3141594.25</v>
      </c>
      <c r="G451" s="16">
        <v>20298277</v>
      </c>
      <c r="H451" s="16">
        <v>14927943.5</v>
      </c>
      <c r="I451" s="16">
        <v>55505211</v>
      </c>
      <c r="J451" s="16">
        <v>19205967</v>
      </c>
      <c r="K451" s="16">
        <v>37789244</v>
      </c>
      <c r="L451" s="16">
        <v>7971193.5</v>
      </c>
      <c r="M451" s="16">
        <v>318</v>
      </c>
      <c r="N451" s="16">
        <v>34.799999999999997</v>
      </c>
      <c r="O451" s="16">
        <f t="shared" si="97"/>
        <v>194792654.31</v>
      </c>
      <c r="P451" s="16">
        <f t="shared" si="98"/>
        <v>-85971900.719999999</v>
      </c>
      <c r="Q451" s="16">
        <f t="shared" si="96"/>
        <v>11786349.25</v>
      </c>
      <c r="R451" s="17">
        <f t="shared" si="95"/>
        <v>11786349.25</v>
      </c>
      <c r="S451" s="16">
        <f t="shared" si="99"/>
        <v>43586273.773125</v>
      </c>
      <c r="T451" s="16">
        <f t="shared" si="100"/>
        <v>59887030.700000003</v>
      </c>
      <c r="U451" s="16">
        <f t="shared" si="101"/>
        <v>-15688558</v>
      </c>
      <c r="V451" s="17">
        <f t="shared" si="94"/>
        <v>43586273.773125</v>
      </c>
      <c r="W451" s="16">
        <f t="shared" si="102"/>
        <v>23.49061358570696</v>
      </c>
      <c r="X451" s="16">
        <f t="shared" si="103"/>
        <v>25.377370535973686</v>
      </c>
      <c r="Y451" s="3">
        <f t="shared" si="104"/>
        <v>3.698030055670122</v>
      </c>
      <c r="Z451" s="3">
        <f t="shared" si="105"/>
        <v>1.8867569502667241</v>
      </c>
      <c r="AA451" s="3">
        <f t="shared" si="106"/>
        <v>0.91056253390953001</v>
      </c>
      <c r="AB451" s="3">
        <f t="shared" si="107"/>
        <v>4.0690223181239431E-2</v>
      </c>
      <c r="AC451" s="16" t="s">
        <v>438</v>
      </c>
      <c r="AD451" s="16" t="s">
        <v>200</v>
      </c>
      <c r="AE451" s="16" t="s">
        <v>240</v>
      </c>
      <c r="AF451" s="16" t="s">
        <v>44</v>
      </c>
      <c r="AG451" s="16" t="s">
        <v>2075</v>
      </c>
      <c r="AH451" s="16">
        <v>6.1130000000000004</v>
      </c>
      <c r="AI451" s="16">
        <v>0.155</v>
      </c>
      <c r="AJ451" s="16">
        <v>0.94599999999999995</v>
      </c>
      <c r="AK451" s="15" t="s">
        <v>82</v>
      </c>
    </row>
    <row r="452" spans="1:37" x14ac:dyDescent="0.5">
      <c r="A452" s="16" t="s">
        <v>2079</v>
      </c>
      <c r="B452" s="16" t="s">
        <v>2080</v>
      </c>
      <c r="C452" s="16" t="s">
        <v>2081</v>
      </c>
      <c r="D452" s="16">
        <v>26848596</v>
      </c>
      <c r="E452" s="16">
        <v>2364088.3125</v>
      </c>
      <c r="F452" s="16">
        <v>1459280.25</v>
      </c>
      <c r="G452" s="16">
        <v>19180257.5</v>
      </c>
      <c r="H452" s="16">
        <v>14338883</v>
      </c>
      <c r="I452" s="16">
        <v>49896188</v>
      </c>
      <c r="J452" s="16">
        <v>17409975</v>
      </c>
      <c r="K452" s="16">
        <v>30696355</v>
      </c>
      <c r="L452" s="16">
        <v>7903875.5</v>
      </c>
      <c r="M452" s="16">
        <v>318</v>
      </c>
      <c r="N452" s="16">
        <v>34.700000000000003</v>
      </c>
      <c r="O452" s="16">
        <f t="shared" si="97"/>
        <v>180185296.83000001</v>
      </c>
      <c r="P452" s="16">
        <f t="shared" si="98"/>
        <v>-45166513.765000001</v>
      </c>
      <c r="Q452" s="16">
        <f t="shared" si="96"/>
        <v>12879602.75</v>
      </c>
      <c r="R452" s="17">
        <f t="shared" si="95"/>
        <v>12879602.75</v>
      </c>
      <c r="S452" s="16">
        <f t="shared" si="99"/>
        <v>34848688.025624998</v>
      </c>
      <c r="T452" s="16">
        <f t="shared" si="100"/>
        <v>79912981.100000009</v>
      </c>
      <c r="U452" s="16">
        <f t="shared" si="101"/>
        <v>-9438621</v>
      </c>
      <c r="V452" s="17">
        <f t="shared" si="94"/>
        <v>34848688.025624998</v>
      </c>
      <c r="W452" s="16">
        <f t="shared" si="102"/>
        <v>23.618584760812887</v>
      </c>
      <c r="X452" s="16">
        <f t="shared" si="103"/>
        <v>25.05460100711862</v>
      </c>
      <c r="Y452" s="3">
        <f t="shared" si="104"/>
        <v>2.705726931339167</v>
      </c>
      <c r="Z452" s="3">
        <f t="shared" si="105"/>
        <v>1.4360162463057344</v>
      </c>
      <c r="AA452" s="3">
        <f t="shared" si="106"/>
        <v>0.87266647660870666</v>
      </c>
      <c r="AB452" s="3">
        <f t="shared" si="107"/>
        <v>5.9151707089874557E-2</v>
      </c>
      <c r="AC452" s="16" t="s">
        <v>649</v>
      </c>
      <c r="AD452" s="16" t="s">
        <v>200</v>
      </c>
      <c r="AE452" s="16" t="s">
        <v>240</v>
      </c>
      <c r="AF452" s="16" t="s">
        <v>44</v>
      </c>
      <c r="AG452" s="16" t="s">
        <v>2075</v>
      </c>
      <c r="AH452" s="16">
        <v>7.3639999999999999</v>
      </c>
      <c r="AI452" s="16">
        <v>0.123</v>
      </c>
      <c r="AJ452" s="16">
        <v>0.90800000000000003</v>
      </c>
      <c r="AK452" s="15" t="s">
        <v>82</v>
      </c>
    </row>
    <row r="453" spans="1:37" x14ac:dyDescent="0.5">
      <c r="A453" s="16" t="s">
        <v>2082</v>
      </c>
      <c r="B453" s="16" t="s">
        <v>2083</v>
      </c>
      <c r="C453" s="16" t="s">
        <v>2084</v>
      </c>
      <c r="D453" s="16">
        <v>10123891.25</v>
      </c>
      <c r="E453" s="16">
        <v>4039558.5</v>
      </c>
      <c r="F453" s="16">
        <v>10342120.625</v>
      </c>
      <c r="G453" s="16">
        <v>33698713</v>
      </c>
      <c r="H453" s="16">
        <v>30501982.25</v>
      </c>
      <c r="I453" s="16">
        <v>51665604.5</v>
      </c>
      <c r="J453" s="16">
        <v>32733713.59375</v>
      </c>
      <c r="K453" s="16">
        <v>42156268.5</v>
      </c>
      <c r="L453" s="16">
        <v>10963501.75</v>
      </c>
      <c r="M453" s="16">
        <v>207</v>
      </c>
      <c r="N453" s="16">
        <v>23.5</v>
      </c>
      <c r="O453" s="16">
        <f t="shared" si="97"/>
        <v>153723360.01500002</v>
      </c>
      <c r="P453" s="16">
        <f t="shared" si="98"/>
        <v>138855700.10749999</v>
      </c>
      <c r="Q453" s="16">
        <f t="shared" si="96"/>
        <v>20159861.625</v>
      </c>
      <c r="R453" s="17">
        <f t="shared" si="95"/>
        <v>138855700.10749999</v>
      </c>
      <c r="S453" s="16">
        <f t="shared" si="99"/>
        <v>46883553.299999997</v>
      </c>
      <c r="T453" s="16">
        <f t="shared" si="100"/>
        <v>7705125.9500000002</v>
      </c>
      <c r="U453" s="16">
        <f t="shared" si="101"/>
        <v>22609822.34375</v>
      </c>
      <c r="V453" s="17">
        <f t="shared" si="94"/>
        <v>22609822.34375</v>
      </c>
      <c r="W453" s="16">
        <f t="shared" si="102"/>
        <v>27.049011160944389</v>
      </c>
      <c r="X453" s="16">
        <f t="shared" si="103"/>
        <v>24.430446320396609</v>
      </c>
      <c r="Y453" s="3">
        <f t="shared" si="104"/>
        <v>0.16282963051747834</v>
      </c>
      <c r="Z453" s="3">
        <f t="shared" si="105"/>
        <v>-2.6185648405477813</v>
      </c>
      <c r="AA453" s="3">
        <f t="shared" si="106"/>
        <v>0.19617640646540879</v>
      </c>
      <c r="AB453" s="3">
        <f t="shared" si="107"/>
        <v>0.70735322508051945</v>
      </c>
      <c r="AC453" s="16" t="s">
        <v>1599</v>
      </c>
      <c r="AD453" s="16" t="s">
        <v>2085</v>
      </c>
      <c r="AE453" s="16" t="s">
        <v>51</v>
      </c>
      <c r="AF453" s="16" t="s">
        <v>52</v>
      </c>
      <c r="AG453" s="16" t="s">
        <v>2086</v>
      </c>
      <c r="AH453" s="16">
        <v>3.2330000000000001</v>
      </c>
      <c r="AI453" s="16">
        <v>0.3</v>
      </c>
      <c r="AJ453" s="16">
        <v>0.97099999999999997</v>
      </c>
      <c r="AK453" s="15" t="s">
        <v>82</v>
      </c>
    </row>
    <row r="454" spans="1:37" x14ac:dyDescent="0.5">
      <c r="A454" s="16" t="s">
        <v>2087</v>
      </c>
      <c r="B454" s="16" t="s">
        <v>2088</v>
      </c>
      <c r="C454" s="16" t="s">
        <v>2089</v>
      </c>
      <c r="D454" s="16">
        <v>43793559.625</v>
      </c>
      <c r="E454" s="16">
        <v>28836758</v>
      </c>
      <c r="F454" s="16">
        <v>25596601.875</v>
      </c>
      <c r="G454" s="16">
        <v>99391286.625</v>
      </c>
      <c r="H454" s="16">
        <v>51346530.25</v>
      </c>
      <c r="I454" s="16">
        <v>79117854.25</v>
      </c>
      <c r="J454" s="16">
        <v>42942966.6875</v>
      </c>
      <c r="K454" s="16">
        <v>55155625.375</v>
      </c>
      <c r="L454" s="16">
        <v>37334677</v>
      </c>
      <c r="M454" s="16">
        <v>669</v>
      </c>
      <c r="N454" s="16">
        <v>69.400000000000006</v>
      </c>
      <c r="O454" s="16">
        <f t="shared" si="97"/>
        <v>199099058.83500001</v>
      </c>
      <c r="P454" s="16">
        <f t="shared" si="98"/>
        <v>327470612.02999997</v>
      </c>
      <c r="Q454" s="16">
        <f t="shared" si="96"/>
        <v>25749928.375</v>
      </c>
      <c r="R454" s="17">
        <f t="shared" si="95"/>
        <v>199099058.83500001</v>
      </c>
      <c r="S454" s="16">
        <f t="shared" si="99"/>
        <v>32372206.87125</v>
      </c>
      <c r="T454" s="16">
        <f t="shared" si="100"/>
        <v>145552131.55000001</v>
      </c>
      <c r="U454" s="16">
        <f t="shared" si="101"/>
        <v>-850592.9375</v>
      </c>
      <c r="V454" s="17">
        <f t="shared" si="94"/>
        <v>32372206.87125</v>
      </c>
      <c r="W454" s="16">
        <f t="shared" si="102"/>
        <v>27.568911160381891</v>
      </c>
      <c r="X454" s="16">
        <f t="shared" si="103"/>
        <v>24.948252384212797</v>
      </c>
      <c r="Y454" s="3">
        <f t="shared" si="104"/>
        <v>0.16259347010815314</v>
      </c>
      <c r="Z454" s="3">
        <f t="shared" si="105"/>
        <v>-2.6206587761690896</v>
      </c>
      <c r="AA454" s="3">
        <f t="shared" si="106"/>
        <v>0.12709747615316858</v>
      </c>
      <c r="AB454" s="3">
        <f t="shared" si="107"/>
        <v>0.89586307339276483</v>
      </c>
      <c r="AC454" s="16" t="s">
        <v>2090</v>
      </c>
      <c r="AD454" s="16" t="s">
        <v>311</v>
      </c>
      <c r="AE454" s="16" t="s">
        <v>60</v>
      </c>
      <c r="AF454" s="16" t="s">
        <v>44</v>
      </c>
      <c r="AG454" s="16" t="s">
        <v>2091</v>
      </c>
      <c r="AH454" s="16">
        <v>1.4890000000000001</v>
      </c>
      <c r="AI454" s="16">
        <v>0.36399999999999999</v>
      </c>
      <c r="AJ454" s="16">
        <v>0.54300000000000004</v>
      </c>
      <c r="AK454" s="15" t="s">
        <v>45</v>
      </c>
    </row>
    <row r="455" spans="1:37" x14ac:dyDescent="0.5">
      <c r="A455" s="16" t="s">
        <v>44</v>
      </c>
      <c r="B455" s="16" t="s">
        <v>2092</v>
      </c>
      <c r="C455" s="16" t="s">
        <v>2093</v>
      </c>
      <c r="D455" s="16">
        <v>13184913.5</v>
      </c>
      <c r="E455" s="16">
        <v>8231610.25</v>
      </c>
      <c r="F455" s="16">
        <v>5787849</v>
      </c>
      <c r="G455" s="16">
        <v>48174732</v>
      </c>
      <c r="H455" s="16">
        <v>31351443</v>
      </c>
      <c r="I455" s="16">
        <v>57367846</v>
      </c>
      <c r="J455" s="16">
        <v>40917012</v>
      </c>
      <c r="K455" s="16">
        <v>33455469</v>
      </c>
      <c r="L455" s="16">
        <v>23598788</v>
      </c>
      <c r="M455" s="16">
        <v>184</v>
      </c>
      <c r="N455" s="16">
        <v>20.9</v>
      </c>
      <c r="O455" s="16">
        <f t="shared" si="97"/>
        <v>191877588.84</v>
      </c>
      <c r="P455" s="16">
        <f t="shared" si="98"/>
        <v>206090030.965</v>
      </c>
      <c r="Q455" s="16">
        <f t="shared" si="96"/>
        <v>25563594</v>
      </c>
      <c r="R455" s="17">
        <f t="shared" si="95"/>
        <v>191877588.84</v>
      </c>
      <c r="S455" s="16">
        <f t="shared" si="99"/>
        <v>31025346.262499999</v>
      </c>
      <c r="T455" s="16">
        <f t="shared" si="100"/>
        <v>220855643.59999999</v>
      </c>
      <c r="U455" s="16">
        <f t="shared" si="101"/>
        <v>27732098.5</v>
      </c>
      <c r="V455" s="17">
        <f t="shared" si="94"/>
        <v>31025346.262499999</v>
      </c>
      <c r="W455" s="16">
        <f t="shared" si="102"/>
        <v>27.515610974761824</v>
      </c>
      <c r="X455" s="16">
        <f t="shared" si="103"/>
        <v>24.886943976046748</v>
      </c>
      <c r="Y455" s="3">
        <f t="shared" si="104"/>
        <v>0.16169343407984424</v>
      </c>
      <c r="Z455" s="3">
        <f t="shared" si="105"/>
        <v>-2.6286669987150786</v>
      </c>
      <c r="AA455" s="3">
        <f t="shared" si="106"/>
        <v>0.48564083506448785</v>
      </c>
      <c r="AB455" s="3">
        <f t="shared" si="107"/>
        <v>0.31368480278626909</v>
      </c>
      <c r="AC455" s="16" t="s">
        <v>1065</v>
      </c>
      <c r="AD455" s="16" t="s">
        <v>1030</v>
      </c>
      <c r="AE455" s="16" t="s">
        <v>51</v>
      </c>
      <c r="AF455" s="16" t="s">
        <v>44</v>
      </c>
      <c r="AG455" s="16" t="s">
        <v>44</v>
      </c>
      <c r="AH455" s="16">
        <v>4.0640000000000001</v>
      </c>
      <c r="AI455" s="16">
        <v>0.17100000000000001</v>
      </c>
      <c r="AJ455" s="16">
        <v>0.69399999999999995</v>
      </c>
      <c r="AK455" s="15" t="s">
        <v>82</v>
      </c>
    </row>
    <row r="456" spans="1:37" x14ac:dyDescent="0.5">
      <c r="A456" s="16" t="s">
        <v>2094</v>
      </c>
      <c r="B456" s="16" t="s">
        <v>2095</v>
      </c>
      <c r="C456" s="16" t="s">
        <v>2096</v>
      </c>
      <c r="D456" s="16">
        <v>59603632</v>
      </c>
      <c r="E456" s="16">
        <v>44298890.5625</v>
      </c>
      <c r="F456" s="16">
        <v>51484165.25</v>
      </c>
      <c r="G456" s="16">
        <v>263660681</v>
      </c>
      <c r="H456" s="16">
        <v>118568008</v>
      </c>
      <c r="I456" s="16">
        <v>107877870.25</v>
      </c>
      <c r="J456" s="16">
        <v>92074055.5</v>
      </c>
      <c r="K456" s="16">
        <v>49392130</v>
      </c>
      <c r="L456" s="16">
        <v>62288313.5</v>
      </c>
      <c r="M456" s="16">
        <v>275</v>
      </c>
      <c r="N456" s="16">
        <v>29.2</v>
      </c>
      <c r="O456" s="16">
        <f t="shared" si="97"/>
        <v>209784582.60000002</v>
      </c>
      <c r="P456" s="16">
        <f t="shared" si="98"/>
        <v>1201896018.6099999</v>
      </c>
      <c r="Q456" s="16">
        <f t="shared" si="96"/>
        <v>67083842.75</v>
      </c>
      <c r="R456" s="17">
        <f t="shared" si="95"/>
        <v>209784582.60000002</v>
      </c>
      <c r="S456" s="16">
        <f t="shared" si="99"/>
        <v>6264684.5081249997</v>
      </c>
      <c r="T456" s="16">
        <f t="shared" si="100"/>
        <v>133971438.3</v>
      </c>
      <c r="U456" s="16">
        <f t="shared" si="101"/>
        <v>32470423.5</v>
      </c>
      <c r="V456" s="17">
        <f t="shared" si="94"/>
        <v>32470423.5</v>
      </c>
      <c r="W456" s="16">
        <f t="shared" si="102"/>
        <v>27.644333414974874</v>
      </c>
      <c r="X456" s="16">
        <f t="shared" si="103"/>
        <v>24.952622865508324</v>
      </c>
      <c r="Y456" s="3">
        <f t="shared" si="104"/>
        <v>0.15477983700028106</v>
      </c>
      <c r="Z456" s="3">
        <f t="shared" si="105"/>
        <v>-2.6917105494665488</v>
      </c>
      <c r="AA456" s="3">
        <f t="shared" si="106"/>
        <v>0.30674262438988342</v>
      </c>
      <c r="AB456" s="3">
        <f t="shared" si="107"/>
        <v>0.51322587106317241</v>
      </c>
      <c r="AC456" s="16" t="s">
        <v>514</v>
      </c>
      <c r="AD456" s="16" t="s">
        <v>311</v>
      </c>
      <c r="AE456" s="16" t="s">
        <v>43</v>
      </c>
      <c r="AF456" s="16" t="s">
        <v>44</v>
      </c>
      <c r="AG456" s="16" t="s">
        <v>44</v>
      </c>
      <c r="AH456" s="16">
        <v>1.21</v>
      </c>
      <c r="AI456" s="16">
        <v>0.434</v>
      </c>
      <c r="AJ456" s="16">
        <v>0.52500000000000002</v>
      </c>
      <c r="AK456" s="15" t="s">
        <v>82</v>
      </c>
    </row>
    <row r="457" spans="1:37" x14ac:dyDescent="0.5">
      <c r="A457" s="16" t="s">
        <v>2097</v>
      </c>
      <c r="B457" s="16" t="s">
        <v>2098</v>
      </c>
      <c r="C457" s="16" t="s">
        <v>2099</v>
      </c>
      <c r="D457" s="16">
        <v>4055205</v>
      </c>
      <c r="E457" s="16">
        <v>675910.5</v>
      </c>
      <c r="F457" s="16"/>
      <c r="G457" s="16">
        <v>6226593</v>
      </c>
      <c r="H457" s="16"/>
      <c r="I457" s="16">
        <v>10795548.75</v>
      </c>
      <c r="J457" s="16">
        <v>5014844</v>
      </c>
      <c r="K457" s="16">
        <v>7266536.375</v>
      </c>
      <c r="L457" s="16">
        <v>4305674.5</v>
      </c>
      <c r="M457" s="16">
        <v>439</v>
      </c>
      <c r="N457" s="16">
        <v>49.2</v>
      </c>
      <c r="O457" s="16">
        <f t="shared" si="97"/>
        <v>40159441.350000001</v>
      </c>
      <c r="P457" s="16">
        <f t="shared" si="98"/>
        <v>12789475.319999998</v>
      </c>
      <c r="Q457" s="16">
        <f t="shared" si="96"/>
        <v>0</v>
      </c>
      <c r="R457" s="17">
        <f t="shared" si="95"/>
        <v>12789475.319999998</v>
      </c>
      <c r="S457" s="16">
        <f t="shared" si="99"/>
        <v>8106469.8262499999</v>
      </c>
      <c r="T457" s="16">
        <f t="shared" si="100"/>
        <v>53390363.800000004</v>
      </c>
      <c r="U457" s="16">
        <f t="shared" si="101"/>
        <v>959639</v>
      </c>
      <c r="V457" s="17">
        <f t="shared" si="94"/>
        <v>8106469.8262499999</v>
      </c>
      <c r="W457" s="16">
        <f t="shared" si="102"/>
        <v>23.608453744008838</v>
      </c>
      <c r="X457" s="16">
        <f t="shared" si="103"/>
        <v>22.950642361333468</v>
      </c>
      <c r="Y457" s="3">
        <f t="shared" si="104"/>
        <v>0.63383912345279858</v>
      </c>
      <c r="Z457" s="3">
        <f t="shared" si="105"/>
        <v>-0.65781138267536909</v>
      </c>
      <c r="AA457" s="3">
        <f t="shared" si="106"/>
        <v>0.89390261530406012</v>
      </c>
      <c r="AB457" s="3">
        <f t="shared" si="107"/>
        <v>4.8709792098700772E-2</v>
      </c>
      <c r="AC457" s="16" t="s">
        <v>112</v>
      </c>
      <c r="AD457" s="16" t="s">
        <v>467</v>
      </c>
      <c r="AE457" s="16" t="s">
        <v>51</v>
      </c>
      <c r="AF457" s="16" t="s">
        <v>44</v>
      </c>
      <c r="AG457" s="16" t="s">
        <v>1521</v>
      </c>
      <c r="AH457" s="16">
        <v>3.0289999999999999</v>
      </c>
      <c r="AI457" s="16">
        <v>0.20200000000000001</v>
      </c>
      <c r="AJ457" s="16">
        <v>0.61199999999999999</v>
      </c>
      <c r="AK457" s="15" t="s">
        <v>281</v>
      </c>
    </row>
    <row r="458" spans="1:37" x14ac:dyDescent="0.5">
      <c r="A458" s="16" t="s">
        <v>2100</v>
      </c>
      <c r="B458" s="16" t="s">
        <v>2101</v>
      </c>
      <c r="C458" s="16" t="s">
        <v>2102</v>
      </c>
      <c r="D458" s="16">
        <v>5436301.5</v>
      </c>
      <c r="E458" s="16">
        <v>4217041</v>
      </c>
      <c r="F458" s="16">
        <v>4570571</v>
      </c>
      <c r="G458" s="16">
        <v>9804534</v>
      </c>
      <c r="H458" s="16">
        <v>8158065</v>
      </c>
      <c r="I458" s="16">
        <v>11572667</v>
      </c>
      <c r="J458" s="16">
        <v>9412678</v>
      </c>
      <c r="K458" s="16">
        <v>7346741</v>
      </c>
      <c r="L458" s="16">
        <v>6634683.5</v>
      </c>
      <c r="M458" s="16">
        <v>425</v>
      </c>
      <c r="N458" s="16">
        <v>47.6</v>
      </c>
      <c r="O458" s="16">
        <f t="shared" si="97"/>
        <v>26047797.120000001</v>
      </c>
      <c r="P458" s="16">
        <f t="shared" si="98"/>
        <v>25728889.424999997</v>
      </c>
      <c r="Q458" s="16">
        <f t="shared" si="96"/>
        <v>3587494</v>
      </c>
      <c r="R458" s="17">
        <f t="shared" si="95"/>
        <v>25728889.424999997</v>
      </c>
      <c r="S458" s="16">
        <f t="shared" si="99"/>
        <v>3849531</v>
      </c>
      <c r="T458" s="16">
        <f t="shared" si="100"/>
        <v>25594995</v>
      </c>
      <c r="U458" s="16">
        <f t="shared" si="101"/>
        <v>3976376.5</v>
      </c>
      <c r="V458" s="17">
        <f t="shared" si="94"/>
        <v>3976376.5</v>
      </c>
      <c r="W458" s="16">
        <f t="shared" si="102"/>
        <v>24.616885849397356</v>
      </c>
      <c r="X458" s="16">
        <f t="shared" si="103"/>
        <v>21.923022933107436</v>
      </c>
      <c r="Y458" s="3">
        <f t="shared" si="104"/>
        <v>0.15454909204655656</v>
      </c>
      <c r="Z458" s="3">
        <f t="shared" si="105"/>
        <v>-2.6938629162899188</v>
      </c>
      <c r="AA458" s="3">
        <f t="shared" si="106"/>
        <v>0.42937959854020757</v>
      </c>
      <c r="AB458" s="3">
        <f t="shared" si="107"/>
        <v>0.36715859439417903</v>
      </c>
      <c r="AC458" s="16" t="s">
        <v>2103</v>
      </c>
      <c r="AD458" s="16" t="s">
        <v>72</v>
      </c>
      <c r="AE458" s="16" t="s">
        <v>60</v>
      </c>
      <c r="AF458" s="16" t="s">
        <v>44</v>
      </c>
      <c r="AG458" s="16" t="s">
        <v>2104</v>
      </c>
      <c r="AH458" s="16">
        <v>1.607</v>
      </c>
      <c r="AI458" s="16">
        <v>0.46600000000000003</v>
      </c>
      <c r="AJ458" s="16">
        <v>0.749</v>
      </c>
      <c r="AK458" s="15" t="s">
        <v>45</v>
      </c>
    </row>
    <row r="459" spans="1:37" x14ac:dyDescent="0.5">
      <c r="A459" s="16" t="s">
        <v>2105</v>
      </c>
      <c r="B459" s="16" t="s">
        <v>2106</v>
      </c>
      <c r="C459" s="16" t="s">
        <v>2107</v>
      </c>
      <c r="D459" s="16">
        <v>3353051.25</v>
      </c>
      <c r="E459" s="16"/>
      <c r="F459" s="16"/>
      <c r="G459" s="16">
        <v>7536102</v>
      </c>
      <c r="H459" s="16">
        <v>6442354</v>
      </c>
      <c r="I459" s="16"/>
      <c r="J459" s="16">
        <v>7948347</v>
      </c>
      <c r="K459" s="16">
        <v>2092633.375</v>
      </c>
      <c r="L459" s="16">
        <v>3328718.5</v>
      </c>
      <c r="M459" s="16">
        <v>406</v>
      </c>
      <c r="N459" s="16">
        <v>45.6</v>
      </c>
      <c r="O459" s="16">
        <f t="shared" si="97"/>
        <v>0</v>
      </c>
      <c r="P459" s="16">
        <f t="shared" si="98"/>
        <v>24638168.9175</v>
      </c>
      <c r="Q459" s="16">
        <f t="shared" si="96"/>
        <v>6442354</v>
      </c>
      <c r="R459" s="17">
        <f t="shared" si="95"/>
        <v>6442354</v>
      </c>
      <c r="S459" s="16">
        <f t="shared" si="99"/>
        <v>2573939.05125</v>
      </c>
      <c r="T459" s="16">
        <f t="shared" si="100"/>
        <v>41276109.399999999</v>
      </c>
      <c r="U459" s="16">
        <f t="shared" si="101"/>
        <v>4595295.75</v>
      </c>
      <c r="V459" s="17">
        <f t="shared" si="94"/>
        <v>4595295.75</v>
      </c>
      <c r="W459" s="16">
        <f t="shared" si="102"/>
        <v>22.619156506669032</v>
      </c>
      <c r="X459" s="16">
        <f t="shared" si="103"/>
        <v>22.131726284663888</v>
      </c>
      <c r="Y459" s="3">
        <f t="shared" si="104"/>
        <v>0.71329451160243595</v>
      </c>
      <c r="Z459" s="3">
        <f t="shared" si="105"/>
        <v>-0.48743022200514352</v>
      </c>
      <c r="AA459" s="3">
        <f t="shared" si="106"/>
        <v>0.40806186322208371</v>
      </c>
      <c r="AB459" s="3">
        <f t="shared" si="107"/>
        <v>0.38927399176468191</v>
      </c>
      <c r="AC459" s="16" t="s">
        <v>112</v>
      </c>
      <c r="AD459" s="16" t="s">
        <v>72</v>
      </c>
      <c r="AE459" s="16" t="s">
        <v>145</v>
      </c>
      <c r="AF459" s="16" t="s">
        <v>44</v>
      </c>
      <c r="AG459" s="16" t="s">
        <v>448</v>
      </c>
      <c r="AH459" s="16">
        <v>0.99299999999999999</v>
      </c>
      <c r="AI459" s="16">
        <v>0.48099999999999998</v>
      </c>
      <c r="AJ459" s="16">
        <v>0.47799999999999998</v>
      </c>
      <c r="AK459" s="15" t="s">
        <v>62</v>
      </c>
    </row>
    <row r="460" spans="1:37" x14ac:dyDescent="0.5">
      <c r="A460" s="16" t="s">
        <v>2108</v>
      </c>
      <c r="B460" s="16" t="s">
        <v>2109</v>
      </c>
      <c r="C460" s="16" t="s">
        <v>2110</v>
      </c>
      <c r="D460" s="16">
        <v>5436301.5</v>
      </c>
      <c r="E460" s="16">
        <v>4217041</v>
      </c>
      <c r="F460" s="16">
        <v>4570571</v>
      </c>
      <c r="G460" s="16">
        <v>9804534</v>
      </c>
      <c r="H460" s="16">
        <v>8158065</v>
      </c>
      <c r="I460" s="16">
        <v>11572667</v>
      </c>
      <c r="J460" s="16">
        <v>9412678</v>
      </c>
      <c r="K460" s="16">
        <v>7346741</v>
      </c>
      <c r="L460" s="16">
        <v>6634683.5</v>
      </c>
      <c r="M460" s="16">
        <v>425</v>
      </c>
      <c r="N460" s="16">
        <v>47.8</v>
      </c>
      <c r="O460" s="16">
        <f t="shared" si="97"/>
        <v>26047797.120000001</v>
      </c>
      <c r="P460" s="16">
        <f t="shared" si="98"/>
        <v>25728889.424999997</v>
      </c>
      <c r="Q460" s="16">
        <f t="shared" si="96"/>
        <v>3587494</v>
      </c>
      <c r="R460" s="17">
        <f t="shared" si="95"/>
        <v>25728889.424999997</v>
      </c>
      <c r="S460" s="16">
        <f t="shared" si="99"/>
        <v>3849531</v>
      </c>
      <c r="T460" s="16">
        <f t="shared" si="100"/>
        <v>25594995</v>
      </c>
      <c r="U460" s="16">
        <f t="shared" si="101"/>
        <v>3976376.5</v>
      </c>
      <c r="V460" s="17">
        <f t="shared" si="94"/>
        <v>3976376.5</v>
      </c>
      <c r="W460" s="16">
        <f t="shared" si="102"/>
        <v>24.616885849397356</v>
      </c>
      <c r="X460" s="16">
        <f t="shared" si="103"/>
        <v>21.923022933107436</v>
      </c>
      <c r="Y460" s="3">
        <f t="shared" si="104"/>
        <v>0.15454909204655656</v>
      </c>
      <c r="Z460" s="3">
        <f t="shared" si="105"/>
        <v>-2.6938629162899188</v>
      </c>
      <c r="AA460" s="3">
        <f t="shared" si="106"/>
        <v>0.42937959854020757</v>
      </c>
      <c r="AB460" s="3">
        <f t="shared" si="107"/>
        <v>0.36715859439417903</v>
      </c>
      <c r="AC460" s="16" t="s">
        <v>2111</v>
      </c>
      <c r="AD460" s="16" t="s">
        <v>72</v>
      </c>
      <c r="AE460" s="16" t="s">
        <v>60</v>
      </c>
      <c r="AF460" s="16" t="s">
        <v>44</v>
      </c>
      <c r="AG460" s="16" t="s">
        <v>2112</v>
      </c>
      <c r="AH460" s="16">
        <v>1.607</v>
      </c>
      <c r="AI460" s="16">
        <v>0.46600000000000003</v>
      </c>
      <c r="AJ460" s="16">
        <v>0.749</v>
      </c>
      <c r="AK460" s="15" t="s">
        <v>45</v>
      </c>
    </row>
    <row r="461" spans="1:37" x14ac:dyDescent="0.5">
      <c r="A461" s="16" t="s">
        <v>2113</v>
      </c>
      <c r="B461" s="16" t="s">
        <v>2114</v>
      </c>
      <c r="C461" s="16" t="s">
        <v>2115</v>
      </c>
      <c r="D461" s="16">
        <v>4271952.375</v>
      </c>
      <c r="E461" s="16">
        <v>1500238.75</v>
      </c>
      <c r="F461" s="16">
        <v>1543630.125</v>
      </c>
      <c r="G461" s="16">
        <v>3967627</v>
      </c>
      <c r="H461" s="16">
        <v>6869414</v>
      </c>
      <c r="I461" s="16">
        <v>12304804</v>
      </c>
      <c r="J461" s="16">
        <v>6965736.5</v>
      </c>
      <c r="K461" s="16">
        <v>7497940</v>
      </c>
      <c r="L461" s="16">
        <v>3400988.75</v>
      </c>
      <c r="M461" s="16">
        <v>422</v>
      </c>
      <c r="N461" s="16">
        <v>47.4</v>
      </c>
      <c r="O461" s="16">
        <f t="shared" si="97"/>
        <v>40031566.815000005</v>
      </c>
      <c r="P461" s="16">
        <f t="shared" si="98"/>
        <v>-1792476.45875</v>
      </c>
      <c r="Q461" s="16">
        <f t="shared" si="96"/>
        <v>5325783.875</v>
      </c>
      <c r="R461" s="17">
        <f t="shared" si="95"/>
        <v>5325783.875</v>
      </c>
      <c r="S461" s="16">
        <f t="shared" si="99"/>
        <v>7377172.5374999996</v>
      </c>
      <c r="T461" s="16">
        <f t="shared" si="100"/>
        <v>23031246.949999999</v>
      </c>
      <c r="U461" s="16">
        <f t="shared" si="101"/>
        <v>2693784.125</v>
      </c>
      <c r="V461" s="17">
        <f t="shared" si="94"/>
        <v>7377172.5374999996</v>
      </c>
      <c r="W461" s="16">
        <f t="shared" si="102"/>
        <v>22.344562453225269</v>
      </c>
      <c r="X461" s="16">
        <f t="shared" si="103"/>
        <v>22.814636547162429</v>
      </c>
      <c r="Y461" s="3">
        <f t="shared" si="104"/>
        <v>1.3851806063947723</v>
      </c>
      <c r="Z461" s="3">
        <f t="shared" si="105"/>
        <v>0.47007409393715932</v>
      </c>
      <c r="AA461" s="3">
        <f t="shared" si="106"/>
        <v>0.85303675823947456</v>
      </c>
      <c r="AB461" s="3">
        <f t="shared" si="107"/>
        <v>6.9032254229179413E-2</v>
      </c>
      <c r="AC461" s="16" t="s">
        <v>58</v>
      </c>
      <c r="AD461" s="16" t="s">
        <v>467</v>
      </c>
      <c r="AE461" s="16" t="s">
        <v>51</v>
      </c>
      <c r="AF461" s="16" t="s">
        <v>44</v>
      </c>
      <c r="AG461" s="16" t="s">
        <v>1521</v>
      </c>
      <c r="AH461" s="16">
        <v>4.5129999999999999</v>
      </c>
      <c r="AI461" s="16">
        <v>0.22500000000000001</v>
      </c>
      <c r="AJ461" s="16">
        <v>1.014</v>
      </c>
      <c r="AK461" s="15" t="s">
        <v>62</v>
      </c>
    </row>
    <row r="462" spans="1:37" x14ac:dyDescent="0.5">
      <c r="A462" s="16" t="s">
        <v>2116</v>
      </c>
      <c r="B462" s="16" t="s">
        <v>2117</v>
      </c>
      <c r="C462" s="16" t="s">
        <v>2118</v>
      </c>
      <c r="D462" s="16"/>
      <c r="E462" s="16">
        <v>1166234.125</v>
      </c>
      <c r="F462" s="16">
        <v>559399.875</v>
      </c>
      <c r="G462" s="16">
        <v>4816091</v>
      </c>
      <c r="H462" s="16">
        <v>4275370</v>
      </c>
      <c r="I462" s="16"/>
      <c r="J462" s="16">
        <v>6943740</v>
      </c>
      <c r="K462" s="16"/>
      <c r="L462" s="16">
        <v>2482076.5</v>
      </c>
      <c r="M462" s="16">
        <v>456</v>
      </c>
      <c r="N462" s="16">
        <v>52.9</v>
      </c>
      <c r="O462" s="16">
        <f t="shared" si="97"/>
        <v>-2080967.5350000001</v>
      </c>
      <c r="P462" s="16">
        <f t="shared" si="98"/>
        <v>28366775.989999998</v>
      </c>
      <c r="Q462" s="16">
        <f t="shared" si="96"/>
        <v>3715970.125</v>
      </c>
      <c r="R462" s="17">
        <f t="shared" si="95"/>
        <v>3715970.125</v>
      </c>
      <c r="S462" s="16">
        <f t="shared" si="99"/>
        <v>-1434467.9737499999</v>
      </c>
      <c r="T462" s="16">
        <f t="shared" si="100"/>
        <v>23841190.150000002</v>
      </c>
      <c r="U462" s="16">
        <f t="shared" si="101"/>
        <v>6943740</v>
      </c>
      <c r="V462" s="17">
        <f t="shared" si="94"/>
        <v>6943740</v>
      </c>
      <c r="W462" s="16">
        <f t="shared" si="102"/>
        <v>21.825307472366699</v>
      </c>
      <c r="X462" s="16">
        <f t="shared" si="103"/>
        <v>22.727281498135781</v>
      </c>
      <c r="Y462" s="3">
        <f t="shared" si="104"/>
        <v>1.8686210508756445</v>
      </c>
      <c r="Z462" s="3">
        <f t="shared" si="105"/>
        <v>0.90197402576908137</v>
      </c>
      <c r="AA462" s="3">
        <f t="shared" si="106"/>
        <v>0.93280474170776184</v>
      </c>
      <c r="AB462" s="3">
        <f t="shared" si="107"/>
        <v>3.0209254938961472E-2</v>
      </c>
      <c r="AC462" s="16" t="s">
        <v>44</v>
      </c>
      <c r="AD462" s="16" t="s">
        <v>467</v>
      </c>
      <c r="AE462" s="16" t="s">
        <v>44</v>
      </c>
      <c r="AF462" s="16" t="s">
        <v>44</v>
      </c>
      <c r="AG462" s="16" t="s">
        <v>1521</v>
      </c>
      <c r="AH462" s="16">
        <v>5.14</v>
      </c>
      <c r="AI462" s="16">
        <v>0.17799999999999999</v>
      </c>
      <c r="AJ462" s="16">
        <v>0.91500000000000004</v>
      </c>
      <c r="AK462" s="15" t="s">
        <v>82</v>
      </c>
    </row>
    <row r="463" spans="1:37" x14ac:dyDescent="0.5">
      <c r="A463" s="16" t="s">
        <v>2119</v>
      </c>
      <c r="B463" s="16" t="s">
        <v>2120</v>
      </c>
      <c r="C463" s="16" t="s">
        <v>2121</v>
      </c>
      <c r="D463" s="16">
        <v>157945856.625</v>
      </c>
      <c r="E463" s="16">
        <v>102225677.25</v>
      </c>
      <c r="F463" s="16">
        <v>84113066.6875</v>
      </c>
      <c r="G463" s="16">
        <v>246302289.75</v>
      </c>
      <c r="H463" s="16">
        <v>233586953</v>
      </c>
      <c r="I463" s="16">
        <v>219134405.9375</v>
      </c>
      <c r="J463" s="16">
        <v>252280902.5</v>
      </c>
      <c r="K463" s="16">
        <v>163787586.5</v>
      </c>
      <c r="L463" s="16">
        <v>80064358.25</v>
      </c>
      <c r="M463" s="16">
        <v>662</v>
      </c>
      <c r="N463" s="16">
        <v>73.2</v>
      </c>
      <c r="O463" s="16">
        <f t="shared" si="97"/>
        <v>502279382.01000005</v>
      </c>
      <c r="P463" s="16">
        <f t="shared" si="98"/>
        <v>520419391.10624999</v>
      </c>
      <c r="Q463" s="16">
        <f t="shared" si="96"/>
        <v>149473886.3125</v>
      </c>
      <c r="R463" s="17">
        <f t="shared" si="95"/>
        <v>502279382.01000005</v>
      </c>
      <c r="S463" s="16">
        <f t="shared" si="99"/>
        <v>75721148.377499998</v>
      </c>
      <c r="T463" s="16">
        <f t="shared" si="100"/>
        <v>-50203984.625</v>
      </c>
      <c r="U463" s="16">
        <f t="shared" si="101"/>
        <v>94335045.875</v>
      </c>
      <c r="V463" s="17">
        <f t="shared" si="94"/>
        <v>75721148.377499998</v>
      </c>
      <c r="W463" s="16">
        <f t="shared" si="102"/>
        <v>28.903914814354657</v>
      </c>
      <c r="X463" s="16">
        <f t="shared" si="103"/>
        <v>26.174192955152272</v>
      </c>
      <c r="Y463" s="3">
        <f t="shared" si="104"/>
        <v>0.15075504010234775</v>
      </c>
      <c r="Z463" s="3">
        <f t="shared" si="105"/>
        <v>-2.7297218592023853</v>
      </c>
      <c r="AA463" s="3">
        <f t="shared" si="106"/>
        <v>0.1497520507054303</v>
      </c>
      <c r="AB463" s="3">
        <f t="shared" si="107"/>
        <v>0.82462722166683566</v>
      </c>
      <c r="AC463" s="16" t="s">
        <v>2122</v>
      </c>
      <c r="AD463" s="16" t="s">
        <v>165</v>
      </c>
      <c r="AE463" s="16" t="s">
        <v>2123</v>
      </c>
      <c r="AF463" s="16" t="s">
        <v>44</v>
      </c>
      <c r="AG463" s="16" t="s">
        <v>892</v>
      </c>
      <c r="AH463" s="16">
        <v>1.6020000000000001</v>
      </c>
      <c r="AI463" s="16">
        <v>0.438</v>
      </c>
      <c r="AJ463" s="16">
        <v>0.70099999999999996</v>
      </c>
      <c r="AK463" s="15" t="s">
        <v>62</v>
      </c>
    </row>
    <row r="464" spans="1:37" x14ac:dyDescent="0.5">
      <c r="A464" s="16" t="s">
        <v>2124</v>
      </c>
      <c r="B464" s="16" t="s">
        <v>2125</v>
      </c>
      <c r="C464" s="16" t="s">
        <v>2126</v>
      </c>
      <c r="D464" s="16">
        <v>443776543</v>
      </c>
      <c r="E464" s="16">
        <v>1459744674.375</v>
      </c>
      <c r="F464" s="16">
        <v>339539297.75</v>
      </c>
      <c r="G464" s="16">
        <v>3136936648.25</v>
      </c>
      <c r="H464" s="16">
        <v>1136774768</v>
      </c>
      <c r="I464" s="16">
        <v>751344488.5625</v>
      </c>
      <c r="J464" s="16">
        <v>673467940</v>
      </c>
      <c r="K464" s="16">
        <v>392801215.25</v>
      </c>
      <c r="L464" s="16">
        <v>1525221590.25</v>
      </c>
      <c r="M464" s="16">
        <v>353</v>
      </c>
      <c r="N464" s="16">
        <v>37.4</v>
      </c>
      <c r="O464" s="16">
        <f t="shared" si="97"/>
        <v>1531915309.8225</v>
      </c>
      <c r="P464" s="16">
        <f t="shared" si="98"/>
        <v>15862713019.922499</v>
      </c>
      <c r="Q464" s="16">
        <f t="shared" si="96"/>
        <v>797235470.25</v>
      </c>
      <c r="R464" s="17">
        <f t="shared" si="95"/>
        <v>1531915309.8225</v>
      </c>
      <c r="S464" s="16">
        <f t="shared" si="99"/>
        <v>-1312340454.7237499</v>
      </c>
      <c r="T464" s="16">
        <f t="shared" si="100"/>
        <v>14702460427</v>
      </c>
      <c r="U464" s="16">
        <f t="shared" si="101"/>
        <v>229691397</v>
      </c>
      <c r="V464" s="17">
        <f t="shared" si="94"/>
        <v>229691397</v>
      </c>
      <c r="W464" s="16">
        <f t="shared" si="102"/>
        <v>30.512689395716247</v>
      </c>
      <c r="X464" s="16">
        <f t="shared" si="103"/>
        <v>27.775121581257189</v>
      </c>
      <c r="Y464" s="3">
        <f t="shared" si="104"/>
        <v>0.14993739897188826</v>
      </c>
      <c r="Z464" s="3">
        <f t="shared" si="105"/>
        <v>-2.7375678144590565</v>
      </c>
      <c r="AA464" s="3">
        <f t="shared" si="106"/>
        <v>0.15497741567472378</v>
      </c>
      <c r="AB464" s="3">
        <f t="shared" si="107"/>
        <v>0.80973158545855595</v>
      </c>
      <c r="AC464" s="16" t="s">
        <v>665</v>
      </c>
      <c r="AD464" s="16" t="s">
        <v>1665</v>
      </c>
      <c r="AE464" s="16" t="s">
        <v>60</v>
      </c>
      <c r="AF464" s="16" t="s">
        <v>44</v>
      </c>
      <c r="AG464" s="16" t="s">
        <v>2127</v>
      </c>
      <c r="AH464" s="16">
        <v>1.518</v>
      </c>
      <c r="AI464" s="16">
        <v>0.39</v>
      </c>
      <c r="AJ464" s="16">
        <v>0.59199999999999997</v>
      </c>
      <c r="AK464" s="15" t="s">
        <v>45</v>
      </c>
    </row>
    <row r="465" spans="1:37" x14ac:dyDescent="0.5">
      <c r="A465" s="16" t="s">
        <v>2128</v>
      </c>
      <c r="B465" s="16" t="s">
        <v>2129</v>
      </c>
      <c r="C465" s="16" t="s">
        <v>2130</v>
      </c>
      <c r="D465" s="16">
        <v>34537658.59375</v>
      </c>
      <c r="E465" s="16">
        <v>17627359.59375</v>
      </c>
      <c r="F465" s="16">
        <v>7299092.375</v>
      </c>
      <c r="G465" s="16">
        <v>99709495</v>
      </c>
      <c r="H465" s="16">
        <v>60205167.875</v>
      </c>
      <c r="I465" s="16">
        <v>67918727.75</v>
      </c>
      <c r="J465" s="16">
        <v>34459015.8125</v>
      </c>
      <c r="K465" s="16">
        <v>44978152</v>
      </c>
      <c r="L465" s="16">
        <v>31151212.625</v>
      </c>
      <c r="M465" s="16">
        <v>346</v>
      </c>
      <c r="N465" s="16">
        <v>36.9</v>
      </c>
      <c r="O465" s="16">
        <f t="shared" si="97"/>
        <v>225505043.595</v>
      </c>
      <c r="P465" s="16">
        <f t="shared" si="98"/>
        <v>383862116.43281245</v>
      </c>
      <c r="Q465" s="16">
        <f t="shared" si="96"/>
        <v>52906075.5</v>
      </c>
      <c r="R465" s="17">
        <f t="shared" si="95"/>
        <v>225505043.595</v>
      </c>
      <c r="S465" s="16">
        <f t="shared" si="99"/>
        <v>33641474.659687497</v>
      </c>
      <c r="T465" s="16">
        <f t="shared" si="100"/>
        <v>295766291.10000002</v>
      </c>
      <c r="U465" s="16">
        <f t="shared" si="101"/>
        <v>-78642.78125</v>
      </c>
      <c r="V465" s="17">
        <f t="shared" si="94"/>
        <v>33641474.659687497</v>
      </c>
      <c r="W465" s="16">
        <f t="shared" si="102"/>
        <v>27.748584459932651</v>
      </c>
      <c r="X465" s="16">
        <f t="shared" si="103"/>
        <v>25.003737611112228</v>
      </c>
      <c r="Y465" s="3">
        <f t="shared" si="104"/>
        <v>0.14918280373412193</v>
      </c>
      <c r="Z465" s="3">
        <f t="shared" si="105"/>
        <v>-2.744846848820425</v>
      </c>
      <c r="AA465" s="3">
        <f t="shared" si="106"/>
        <v>0.11689220902443342</v>
      </c>
      <c r="AB465" s="3">
        <f t="shared" si="107"/>
        <v>0.93221443400885295</v>
      </c>
      <c r="AC465" s="16" t="s">
        <v>41</v>
      </c>
      <c r="AD465" s="16" t="s">
        <v>311</v>
      </c>
      <c r="AE465" s="16" t="s">
        <v>44</v>
      </c>
      <c r="AF465" s="16" t="s">
        <v>44</v>
      </c>
      <c r="AG465" s="16" t="s">
        <v>44</v>
      </c>
      <c r="AH465" s="16">
        <v>1.9550000000000001</v>
      </c>
      <c r="AI465" s="16">
        <v>0.26</v>
      </c>
      <c r="AJ465" s="16">
        <v>0.50700000000000001</v>
      </c>
      <c r="AK465" s="15" t="s">
        <v>45</v>
      </c>
    </row>
    <row r="466" spans="1:37" x14ac:dyDescent="0.5">
      <c r="A466" s="16" t="s">
        <v>2131</v>
      </c>
      <c r="B466" s="16" t="s">
        <v>2132</v>
      </c>
      <c r="C466" s="16" t="s">
        <v>2133</v>
      </c>
      <c r="D466" s="16">
        <v>51338480</v>
      </c>
      <c r="E466" s="16">
        <v>25201785.46875</v>
      </c>
      <c r="F466" s="16">
        <v>20289590.875</v>
      </c>
      <c r="G466" s="16">
        <v>133448755.75</v>
      </c>
      <c r="H466" s="16">
        <v>86570398.875</v>
      </c>
      <c r="I466" s="16">
        <v>119884395.6875</v>
      </c>
      <c r="J466" s="16">
        <v>91224564.421875</v>
      </c>
      <c r="K466" s="16">
        <v>69941254</v>
      </c>
      <c r="L466" s="16">
        <v>44517441.875</v>
      </c>
      <c r="M466" s="16">
        <v>531</v>
      </c>
      <c r="N466" s="16">
        <v>57.2</v>
      </c>
      <c r="O466" s="16">
        <f t="shared" si="97"/>
        <v>370492673.90250003</v>
      </c>
      <c r="P466" s="16">
        <f t="shared" si="98"/>
        <v>483629524.16749996</v>
      </c>
      <c r="Q466" s="16">
        <f t="shared" si="96"/>
        <v>66280808</v>
      </c>
      <c r="R466" s="17">
        <f t="shared" si="95"/>
        <v>370492673.90250003</v>
      </c>
      <c r="S466" s="16">
        <f t="shared" si="99"/>
        <v>55029546.293437496</v>
      </c>
      <c r="T466" s="16">
        <f t="shared" si="100"/>
        <v>300425352.40000004</v>
      </c>
      <c r="U466" s="16">
        <f t="shared" si="101"/>
        <v>39886084.421875</v>
      </c>
      <c r="V466" s="17">
        <f t="shared" si="94"/>
        <v>55029546.293437496</v>
      </c>
      <c r="W466" s="16">
        <f t="shared" si="102"/>
        <v>28.464869774156242</v>
      </c>
      <c r="X466" s="16">
        <f t="shared" si="103"/>
        <v>25.713703098223057</v>
      </c>
      <c r="Y466" s="3">
        <f t="shared" si="104"/>
        <v>0.14853072724433747</v>
      </c>
      <c r="Z466" s="3">
        <f t="shared" si="105"/>
        <v>-2.751166675933185</v>
      </c>
      <c r="AA466" s="3">
        <f t="shared" si="106"/>
        <v>0.17118319540677718</v>
      </c>
      <c r="AB466" s="3">
        <f t="shared" si="107"/>
        <v>0.76653887108593954</v>
      </c>
      <c r="AC466" s="16" t="s">
        <v>41</v>
      </c>
      <c r="AD466" s="16" t="s">
        <v>42</v>
      </c>
      <c r="AE466" s="16" t="s">
        <v>43</v>
      </c>
      <c r="AF466" s="16" t="s">
        <v>44</v>
      </c>
      <c r="AG466" s="16" t="s">
        <v>1442</v>
      </c>
      <c r="AH466" s="16">
        <v>2.7749999999999999</v>
      </c>
      <c r="AI466" s="16">
        <v>0.21</v>
      </c>
      <c r="AJ466" s="16">
        <v>0.58299999999999996</v>
      </c>
      <c r="AK466" s="15" t="s">
        <v>45</v>
      </c>
    </row>
    <row r="467" spans="1:37" x14ac:dyDescent="0.5">
      <c r="A467" s="16" t="s">
        <v>2134</v>
      </c>
      <c r="B467" s="16" t="s">
        <v>2135</v>
      </c>
      <c r="C467" s="16" t="s">
        <v>2136</v>
      </c>
      <c r="D467" s="16">
        <v>15692857</v>
      </c>
      <c r="E467" s="16">
        <v>10691098</v>
      </c>
      <c r="F467" s="16">
        <v>8585400.25</v>
      </c>
      <c r="G467" s="16">
        <v>46356288</v>
      </c>
      <c r="H467" s="16">
        <v>34607113</v>
      </c>
      <c r="I467" s="16">
        <v>41983007</v>
      </c>
      <c r="J467" s="16">
        <v>32305660</v>
      </c>
      <c r="K467" s="16">
        <v>25693271</v>
      </c>
      <c r="L467" s="16">
        <v>16015701</v>
      </c>
      <c r="M467" s="16">
        <v>552</v>
      </c>
      <c r="N467" s="16">
        <v>59.7</v>
      </c>
      <c r="O467" s="16">
        <f t="shared" si="97"/>
        <v>124239097.11</v>
      </c>
      <c r="P467" s="16">
        <f t="shared" si="98"/>
        <v>180607608.59</v>
      </c>
      <c r="Q467" s="16">
        <f t="shared" si="96"/>
        <v>26021712.75</v>
      </c>
      <c r="R467" s="17">
        <f t="shared" si="95"/>
        <v>124239097.11</v>
      </c>
      <c r="S467" s="16">
        <f t="shared" si="99"/>
        <v>18452672.789999999</v>
      </c>
      <c r="T467" s="16">
        <f t="shared" si="100"/>
        <v>92135729.299999997</v>
      </c>
      <c r="U467" s="16">
        <f t="shared" si="101"/>
        <v>16612803</v>
      </c>
      <c r="V467" s="17">
        <f t="shared" si="94"/>
        <v>18452672.789999999</v>
      </c>
      <c r="W467" s="16">
        <f t="shared" si="102"/>
        <v>26.888544009393456</v>
      </c>
      <c r="X467" s="16">
        <f t="shared" si="103"/>
        <v>24.137326463781807</v>
      </c>
      <c r="Y467" s="3">
        <f t="shared" si="104"/>
        <v>0.14852549011735167</v>
      </c>
      <c r="Z467" s="3">
        <f t="shared" si="105"/>
        <v>-2.751217545611651</v>
      </c>
      <c r="AA467" s="3">
        <f t="shared" si="106"/>
        <v>0.1493142749188473</v>
      </c>
      <c r="AB467" s="3">
        <f t="shared" si="107"/>
        <v>0.82589867035850617</v>
      </c>
      <c r="AC467" s="16" t="s">
        <v>1362</v>
      </c>
      <c r="AD467" s="16" t="s">
        <v>42</v>
      </c>
      <c r="AE467" s="16" t="s">
        <v>43</v>
      </c>
      <c r="AF467" s="16" t="s">
        <v>44</v>
      </c>
      <c r="AG467" s="16" t="s">
        <v>44</v>
      </c>
      <c r="AH467" s="16">
        <v>2.403</v>
      </c>
      <c r="AI467" s="16">
        <v>0.255</v>
      </c>
      <c r="AJ467" s="16">
        <v>0.61199999999999999</v>
      </c>
      <c r="AK467" s="15" t="s">
        <v>45</v>
      </c>
    </row>
    <row r="468" spans="1:37" x14ac:dyDescent="0.5">
      <c r="A468" s="16" t="s">
        <v>2137</v>
      </c>
      <c r="B468" s="16" t="s">
        <v>2138</v>
      </c>
      <c r="C468" s="16" t="s">
        <v>2139</v>
      </c>
      <c r="D468" s="16"/>
      <c r="E468" s="16">
        <v>1730248.25</v>
      </c>
      <c r="F468" s="16">
        <v>1253373</v>
      </c>
      <c r="G468" s="16">
        <v>1695147</v>
      </c>
      <c r="H468" s="16">
        <v>2734323.25</v>
      </c>
      <c r="I468" s="16">
        <v>2717044</v>
      </c>
      <c r="J468" s="16"/>
      <c r="K468" s="16">
        <v>2376136.75</v>
      </c>
      <c r="L468" s="16">
        <v>4136195.5</v>
      </c>
      <c r="M468" s="16">
        <v>449</v>
      </c>
      <c r="N468" s="16">
        <v>49.2</v>
      </c>
      <c r="O468" s="16">
        <f t="shared" si="97"/>
        <v>5444856.1200000001</v>
      </c>
      <c r="P468" s="16">
        <f t="shared" si="98"/>
        <v>9984415.8300000001</v>
      </c>
      <c r="Q468" s="16">
        <f t="shared" si="96"/>
        <v>1480950.25</v>
      </c>
      <c r="R468" s="17">
        <f t="shared" si="95"/>
        <v>5444856.1200000001</v>
      </c>
      <c r="S468" s="16">
        <f t="shared" si="99"/>
        <v>794442.85499999998</v>
      </c>
      <c r="T468" s="16">
        <f t="shared" si="100"/>
        <v>35746999</v>
      </c>
      <c r="U468" s="16">
        <f t="shared" si="101"/>
        <v>0</v>
      </c>
      <c r="V468" s="17">
        <f t="shared" si="94"/>
        <v>794442.85499999998</v>
      </c>
      <c r="W468" s="16">
        <f t="shared" si="102"/>
        <v>22.376462495639167</v>
      </c>
      <c r="X468" s="16">
        <f t="shared" si="103"/>
        <v>19.599583923371043</v>
      </c>
      <c r="Y468" s="3">
        <f t="shared" si="104"/>
        <v>0.14590704281089431</v>
      </c>
      <c r="Z468" s="3">
        <f t="shared" si="105"/>
        <v>-2.7768785722681271</v>
      </c>
      <c r="AA468" s="3">
        <f t="shared" si="106"/>
        <v>0.56774427902658642</v>
      </c>
      <c r="AB468" s="3">
        <f t="shared" si="107"/>
        <v>0.24584723332963235</v>
      </c>
      <c r="AC468" s="16" t="s">
        <v>155</v>
      </c>
      <c r="AD468" s="16" t="s">
        <v>72</v>
      </c>
      <c r="AE468" s="16" t="s">
        <v>44</v>
      </c>
      <c r="AF468" s="16" t="s">
        <v>44</v>
      </c>
      <c r="AG468" s="16" t="s">
        <v>366</v>
      </c>
      <c r="AH468" s="16">
        <v>2.129</v>
      </c>
      <c r="AI468" s="16">
        <v>0.54200000000000004</v>
      </c>
      <c r="AJ468" s="16">
        <v>1.1539999999999999</v>
      </c>
      <c r="AK468" s="15" t="s">
        <v>45</v>
      </c>
    </row>
    <row r="469" spans="1:37" x14ac:dyDescent="0.5">
      <c r="A469" s="16" t="s">
        <v>2140</v>
      </c>
      <c r="B469" s="16" t="s">
        <v>2141</v>
      </c>
      <c r="C469" s="16" t="s">
        <v>2142</v>
      </c>
      <c r="D469" s="16">
        <v>12591198</v>
      </c>
      <c r="E469" s="16">
        <v>4566360.25</v>
      </c>
      <c r="F469" s="16">
        <v>4490537.875</v>
      </c>
      <c r="G469" s="16">
        <v>68378652</v>
      </c>
      <c r="H469" s="16">
        <v>20723144</v>
      </c>
      <c r="I469" s="16">
        <v>42666240</v>
      </c>
      <c r="J469" s="16">
        <v>33138522.5</v>
      </c>
      <c r="K469" s="16">
        <v>17941672</v>
      </c>
      <c r="L469" s="16">
        <v>7890497.25</v>
      </c>
      <c r="M469" s="16">
        <v>72</v>
      </c>
      <c r="N469" s="16">
        <v>8</v>
      </c>
      <c r="O469" s="16">
        <f t="shared" si="97"/>
        <v>142013611.905</v>
      </c>
      <c r="P469" s="16">
        <f t="shared" si="98"/>
        <v>328588104.06</v>
      </c>
      <c r="Q469" s="16">
        <f t="shared" si="96"/>
        <v>16232606.125</v>
      </c>
      <c r="R469" s="17">
        <f t="shared" si="95"/>
        <v>142013611.905</v>
      </c>
      <c r="S469" s="16">
        <f t="shared" si="99"/>
        <v>16451633.452500001</v>
      </c>
      <c r="T469" s="16">
        <f t="shared" si="100"/>
        <v>42159496.25</v>
      </c>
      <c r="U469" s="16">
        <f t="shared" si="101"/>
        <v>20547324.5</v>
      </c>
      <c r="V469" s="17">
        <f t="shared" ref="V469:V525" si="108">MEDIAN(S469:U469)</f>
        <v>20547324.5</v>
      </c>
      <c r="W469" s="16">
        <f t="shared" si="102"/>
        <v>27.081453976763182</v>
      </c>
      <c r="X469" s="16">
        <f t="shared" si="103"/>
        <v>24.292447214718258</v>
      </c>
      <c r="Y469" s="3">
        <f t="shared" si="104"/>
        <v>0.14468559896740837</v>
      </c>
      <c r="Z469" s="3">
        <f t="shared" si="105"/>
        <v>-2.7890067620449255</v>
      </c>
      <c r="AA469" s="3">
        <f t="shared" si="106"/>
        <v>0.24746322246284436</v>
      </c>
      <c r="AB469" s="3">
        <f t="shared" si="107"/>
        <v>0.60648933599615673</v>
      </c>
      <c r="AC469" s="16" t="s">
        <v>861</v>
      </c>
      <c r="AD469" s="16" t="s">
        <v>1800</v>
      </c>
      <c r="AE469" s="16" t="s">
        <v>51</v>
      </c>
      <c r="AF469" s="16" t="s">
        <v>44</v>
      </c>
      <c r="AG469" s="16" t="s">
        <v>2143</v>
      </c>
      <c r="AH469" s="16">
        <v>3.9289999999999998</v>
      </c>
      <c r="AI469" s="16">
        <v>0.107</v>
      </c>
      <c r="AJ469" s="16">
        <v>0.42099999999999999</v>
      </c>
      <c r="AK469" s="15" t="s">
        <v>82</v>
      </c>
    </row>
    <row r="470" spans="1:37" x14ac:dyDescent="0.5">
      <c r="A470" s="16" t="s">
        <v>2144</v>
      </c>
      <c r="B470" s="16" t="s">
        <v>2145</v>
      </c>
      <c r="C470" s="16" t="s">
        <v>2146</v>
      </c>
      <c r="D470" s="16">
        <v>4551549.0625</v>
      </c>
      <c r="E470" s="16">
        <v>1025617.8125</v>
      </c>
      <c r="F470" s="16">
        <v>1735578.9375</v>
      </c>
      <c r="G470" s="16">
        <v>14573447.5</v>
      </c>
      <c r="H470" s="16">
        <v>9134643</v>
      </c>
      <c r="I470" s="16">
        <v>20210475.5</v>
      </c>
      <c r="J470" s="16">
        <v>8879149.25</v>
      </c>
      <c r="K470" s="16">
        <v>7933017.5</v>
      </c>
      <c r="L470" s="16">
        <v>3579766.5</v>
      </c>
      <c r="M470" s="16">
        <v>655</v>
      </c>
      <c r="N470" s="16">
        <v>70.3</v>
      </c>
      <c r="O470" s="16">
        <f t="shared" si="97"/>
        <v>68726615.212500006</v>
      </c>
      <c r="P470" s="16">
        <f t="shared" si="98"/>
        <v>59028981.796875</v>
      </c>
      <c r="Q470" s="16">
        <f t="shared" si="96"/>
        <v>7399064.0625</v>
      </c>
      <c r="R470" s="17">
        <f t="shared" si="95"/>
        <v>59028981.796875</v>
      </c>
      <c r="S470" s="16">
        <f t="shared" si="99"/>
        <v>8496101.6156249996</v>
      </c>
      <c r="T470" s="16">
        <f t="shared" si="100"/>
        <v>22867925.775000002</v>
      </c>
      <c r="U470" s="16">
        <f t="shared" si="101"/>
        <v>4327600.1875</v>
      </c>
      <c r="V470" s="17">
        <f t="shared" si="108"/>
        <v>8496101.6156249996</v>
      </c>
      <c r="W470" s="16">
        <f t="shared" si="102"/>
        <v>25.814920120866269</v>
      </c>
      <c r="X470" s="16">
        <f t="shared" si="103"/>
        <v>23.018369590584129</v>
      </c>
      <c r="Y470" s="3">
        <f t="shared" si="104"/>
        <v>0.14393102094935312</v>
      </c>
      <c r="Z470" s="3">
        <f t="shared" si="105"/>
        <v>-2.7965505302821385</v>
      </c>
      <c r="AA470" s="3">
        <f t="shared" si="106"/>
        <v>0.18336498447712146</v>
      </c>
      <c r="AB470" s="3">
        <f t="shared" si="107"/>
        <v>0.73668359396725014</v>
      </c>
      <c r="AC470" s="16" t="s">
        <v>1078</v>
      </c>
      <c r="AD470" s="16" t="s">
        <v>1864</v>
      </c>
      <c r="AE470" s="16" t="s">
        <v>51</v>
      </c>
      <c r="AF470" s="16" t="s">
        <v>52</v>
      </c>
      <c r="AG470" s="16" t="s">
        <v>2147</v>
      </c>
      <c r="AH470" s="16">
        <v>4.5709999999999997</v>
      </c>
      <c r="AI470" s="16">
        <v>0.11899999999999999</v>
      </c>
      <c r="AJ470" s="16">
        <v>0.54400000000000004</v>
      </c>
      <c r="AK470" s="15" t="s">
        <v>2148</v>
      </c>
    </row>
    <row r="471" spans="1:37" x14ac:dyDescent="0.5">
      <c r="A471" s="16" t="s">
        <v>2149</v>
      </c>
      <c r="B471" s="16" t="s">
        <v>2150</v>
      </c>
      <c r="C471" s="16" t="s">
        <v>2151</v>
      </c>
      <c r="D471" s="16">
        <v>2064284.75</v>
      </c>
      <c r="E471" s="16"/>
      <c r="F471" s="16">
        <v>1697346.5</v>
      </c>
      <c r="G471" s="16"/>
      <c r="H471" s="16">
        <v>10541921</v>
      </c>
      <c r="I471" s="16">
        <v>16803342</v>
      </c>
      <c r="J471" s="16">
        <v>16879098</v>
      </c>
      <c r="K471" s="16">
        <v>9373548</v>
      </c>
      <c r="L471" s="16">
        <v>5983228.5</v>
      </c>
      <c r="M471" s="16">
        <v>203</v>
      </c>
      <c r="N471" s="16">
        <v>22.8</v>
      </c>
      <c r="O471" s="16">
        <f t="shared" si="97"/>
        <v>56194303.260000005</v>
      </c>
      <c r="P471" s="16">
        <f t="shared" si="98"/>
        <v>-12158637.1775</v>
      </c>
      <c r="Q471" s="16">
        <f t="shared" si="96"/>
        <v>8844574.5</v>
      </c>
      <c r="R471" s="17">
        <f t="shared" si="95"/>
        <v>8844574.5</v>
      </c>
      <c r="S471" s="16">
        <f t="shared" si="99"/>
        <v>11529464.039999999</v>
      </c>
      <c r="T471" s="16">
        <f t="shared" si="100"/>
        <v>53144936.800000004</v>
      </c>
      <c r="U471" s="16">
        <f t="shared" si="101"/>
        <v>14814813.25</v>
      </c>
      <c r="V471" s="17">
        <f t="shared" si="108"/>
        <v>14814813.25</v>
      </c>
      <c r="W471" s="16">
        <f t="shared" si="102"/>
        <v>23.076361307886511</v>
      </c>
      <c r="X471" s="16">
        <f t="shared" si="103"/>
        <v>23.820537104550755</v>
      </c>
      <c r="Y471" s="3">
        <f t="shared" si="104"/>
        <v>1.6750170683733854</v>
      </c>
      <c r="Z471" s="3">
        <f t="shared" si="105"/>
        <v>0.74417579666424738</v>
      </c>
      <c r="AA471" s="3">
        <f t="shared" si="106"/>
        <v>0.80637362807029167</v>
      </c>
      <c r="AB471" s="3">
        <f t="shared" si="107"/>
        <v>9.3463683987379198E-2</v>
      </c>
      <c r="AC471" s="16" t="s">
        <v>2152</v>
      </c>
      <c r="AD471" s="16" t="s">
        <v>1572</v>
      </c>
      <c r="AE471" s="16" t="s">
        <v>51</v>
      </c>
      <c r="AF471" s="16" t="s">
        <v>44</v>
      </c>
      <c r="AG471" s="16" t="s">
        <v>2153</v>
      </c>
      <c r="AH471" s="16">
        <v>5.008</v>
      </c>
      <c r="AI471" s="16">
        <v>0.14099999999999999</v>
      </c>
      <c r="AJ471" s="16">
        <v>0.70399999999999996</v>
      </c>
      <c r="AK471" s="15" t="s">
        <v>62</v>
      </c>
    </row>
    <row r="472" spans="1:37" x14ac:dyDescent="0.5">
      <c r="A472" s="16" t="s">
        <v>2154</v>
      </c>
      <c r="B472" s="16" t="s">
        <v>2155</v>
      </c>
      <c r="C472" s="16" t="s">
        <v>2156</v>
      </c>
      <c r="D472" s="16">
        <v>4170799.625</v>
      </c>
      <c r="E472" s="16">
        <v>3151735.9375</v>
      </c>
      <c r="F472" s="16">
        <v>426727.21875</v>
      </c>
      <c r="G472" s="16">
        <v>19030776.5</v>
      </c>
      <c r="H472" s="16">
        <v>15184643.5</v>
      </c>
      <c r="I472" s="16">
        <v>24860333.5</v>
      </c>
      <c r="J472" s="16">
        <v>16703325.25</v>
      </c>
      <c r="K472" s="16">
        <v>12483907.75</v>
      </c>
      <c r="L472" s="16">
        <v>6209471.875</v>
      </c>
      <c r="M472" s="16">
        <v>204</v>
      </c>
      <c r="N472" s="16">
        <v>23.4</v>
      </c>
      <c r="O472" s="16">
        <f t="shared" si="97"/>
        <v>90893015.366250008</v>
      </c>
      <c r="P472" s="16">
        <f t="shared" si="98"/>
        <v>87525263.793749988</v>
      </c>
      <c r="Q472" s="16">
        <f t="shared" si="96"/>
        <v>14757916.28125</v>
      </c>
      <c r="R472" s="17">
        <f t="shared" si="95"/>
        <v>87525263.793749988</v>
      </c>
      <c r="S472" s="16">
        <f t="shared" si="99"/>
        <v>11478571.329375001</v>
      </c>
      <c r="T472" s="16">
        <f t="shared" si="100"/>
        <v>71706033.737499997</v>
      </c>
      <c r="U472" s="16">
        <f t="shared" si="101"/>
        <v>12532525.625</v>
      </c>
      <c r="V472" s="17">
        <f t="shared" si="108"/>
        <v>12532525.625</v>
      </c>
      <c r="W472" s="16">
        <f t="shared" si="102"/>
        <v>26.383196169032825</v>
      </c>
      <c r="X472" s="16">
        <f t="shared" si="103"/>
        <v>23.579173848183988</v>
      </c>
      <c r="Y472" s="3">
        <f t="shared" si="104"/>
        <v>0.14318752188548015</v>
      </c>
      <c r="Z472" s="3">
        <f t="shared" si="105"/>
        <v>-2.8040223208488393</v>
      </c>
      <c r="AA472" s="3">
        <f t="shared" si="106"/>
        <v>0.30537834291982069</v>
      </c>
      <c r="AB472" s="3">
        <f t="shared" si="107"/>
        <v>0.51516176585171136</v>
      </c>
      <c r="AC472" s="16" t="s">
        <v>1065</v>
      </c>
      <c r="AD472" s="16" t="s">
        <v>2157</v>
      </c>
      <c r="AE472" s="16" t="s">
        <v>51</v>
      </c>
      <c r="AF472" s="16" t="s">
        <v>44</v>
      </c>
      <c r="AG472" s="16" t="s">
        <v>2158</v>
      </c>
      <c r="AH472" s="16">
        <v>3.9609999999999999</v>
      </c>
      <c r="AI472" s="16">
        <v>0.16600000000000001</v>
      </c>
      <c r="AJ472" s="16">
        <v>0.65600000000000003</v>
      </c>
      <c r="AK472" s="15" t="s">
        <v>82</v>
      </c>
    </row>
    <row r="473" spans="1:37" x14ac:dyDescent="0.5">
      <c r="A473" s="16" t="s">
        <v>2159</v>
      </c>
      <c r="B473" s="16" t="s">
        <v>2160</v>
      </c>
      <c r="C473" s="16" t="s">
        <v>2161</v>
      </c>
      <c r="D473" s="16">
        <v>15733342</v>
      </c>
      <c r="E473" s="16">
        <v>8231610.25</v>
      </c>
      <c r="F473" s="16">
        <v>5787849</v>
      </c>
      <c r="G473" s="16">
        <v>56781910</v>
      </c>
      <c r="H473" s="16">
        <v>39140285</v>
      </c>
      <c r="I473" s="16">
        <v>67989563</v>
      </c>
      <c r="J473" s="16">
        <v>48384690</v>
      </c>
      <c r="K473" s="16">
        <v>33455469</v>
      </c>
      <c r="L473" s="16">
        <v>26900413.25</v>
      </c>
      <c r="M473" s="16">
        <v>184</v>
      </c>
      <c r="N473" s="16">
        <v>21</v>
      </c>
      <c r="O473" s="16">
        <f t="shared" si="97"/>
        <v>231390376.08000001</v>
      </c>
      <c r="P473" s="16">
        <f t="shared" si="98"/>
        <v>241776065.51999998</v>
      </c>
      <c r="Q473" s="16">
        <f t="shared" si="96"/>
        <v>33352436</v>
      </c>
      <c r="R473" s="17">
        <f t="shared" si="95"/>
        <v>231390376.08000001</v>
      </c>
      <c r="S473" s="16">
        <f t="shared" si="99"/>
        <v>31025346.262499999</v>
      </c>
      <c r="T473" s="16">
        <f t="shared" si="100"/>
        <v>261795796.70000002</v>
      </c>
      <c r="U473" s="16">
        <f t="shared" si="101"/>
        <v>32651348</v>
      </c>
      <c r="V473" s="17">
        <f t="shared" si="108"/>
        <v>32651348</v>
      </c>
      <c r="W473" s="16">
        <f t="shared" si="102"/>
        <v>27.785753620647196</v>
      </c>
      <c r="X473" s="16">
        <f t="shared" si="103"/>
        <v>24.960639218395812</v>
      </c>
      <c r="Y473" s="3">
        <f t="shared" si="104"/>
        <v>0.14110936052375511</v>
      </c>
      <c r="Z473" s="3">
        <f t="shared" si="105"/>
        <v>-2.8251144022513808</v>
      </c>
      <c r="AA473" s="3">
        <f t="shared" si="106"/>
        <v>0.48090411348010154</v>
      </c>
      <c r="AB473" s="3">
        <f t="shared" si="107"/>
        <v>0.31794150811215838</v>
      </c>
      <c r="AC473" s="16" t="s">
        <v>1799</v>
      </c>
      <c r="AD473" s="16" t="s">
        <v>2162</v>
      </c>
      <c r="AE473" s="16" t="s">
        <v>396</v>
      </c>
      <c r="AF473" s="16" t="s">
        <v>44</v>
      </c>
      <c r="AG473" s="16" t="s">
        <v>2163</v>
      </c>
      <c r="AH473" s="16">
        <v>4.0640000000000001</v>
      </c>
      <c r="AI473" s="16">
        <v>0.14499999999999999</v>
      </c>
      <c r="AJ473" s="16">
        <v>0.58899999999999997</v>
      </c>
      <c r="AK473" s="15" t="s">
        <v>82</v>
      </c>
    </row>
    <row r="474" spans="1:37" x14ac:dyDescent="0.5">
      <c r="A474" s="16" t="s">
        <v>2164</v>
      </c>
      <c r="B474" s="16" t="s">
        <v>2165</v>
      </c>
      <c r="C474" s="16" t="s">
        <v>2166</v>
      </c>
      <c r="D474" s="16">
        <v>15733342</v>
      </c>
      <c r="E474" s="16">
        <v>8231610.25</v>
      </c>
      <c r="F474" s="16">
        <v>5787849</v>
      </c>
      <c r="G474" s="16">
        <v>56781910</v>
      </c>
      <c r="H474" s="16">
        <v>39140285</v>
      </c>
      <c r="I474" s="16">
        <v>67989563</v>
      </c>
      <c r="J474" s="16">
        <v>48384690</v>
      </c>
      <c r="K474" s="16">
        <v>33455469</v>
      </c>
      <c r="L474" s="16">
        <v>26900413.25</v>
      </c>
      <c r="M474" s="16">
        <v>184</v>
      </c>
      <c r="N474" s="16">
        <v>20.8</v>
      </c>
      <c r="O474" s="16">
        <f t="shared" si="97"/>
        <v>231390376.08000001</v>
      </c>
      <c r="P474" s="16">
        <f t="shared" si="98"/>
        <v>241776065.51999998</v>
      </c>
      <c r="Q474" s="16">
        <f t="shared" si="96"/>
        <v>33352436</v>
      </c>
      <c r="R474" s="17">
        <f t="shared" si="95"/>
        <v>231390376.08000001</v>
      </c>
      <c r="S474" s="16">
        <f t="shared" si="99"/>
        <v>31025346.262499999</v>
      </c>
      <c r="T474" s="16">
        <f t="shared" si="100"/>
        <v>261795796.70000002</v>
      </c>
      <c r="U474" s="16">
        <f t="shared" si="101"/>
        <v>32651348</v>
      </c>
      <c r="V474" s="17">
        <f t="shared" si="108"/>
        <v>32651348</v>
      </c>
      <c r="W474" s="16">
        <f t="shared" si="102"/>
        <v>27.785753620647196</v>
      </c>
      <c r="X474" s="16">
        <f t="shared" si="103"/>
        <v>24.960639218395812</v>
      </c>
      <c r="Y474" s="3">
        <f t="shared" si="104"/>
        <v>0.14110936052375511</v>
      </c>
      <c r="Z474" s="3">
        <f t="shared" si="105"/>
        <v>-2.8251144022513808</v>
      </c>
      <c r="AA474" s="3">
        <f t="shared" si="106"/>
        <v>0.48090411348010154</v>
      </c>
      <c r="AB474" s="3">
        <f t="shared" si="107"/>
        <v>0.31794150811215838</v>
      </c>
      <c r="AC474" s="16" t="s">
        <v>2167</v>
      </c>
      <c r="AD474" s="16" t="s">
        <v>1267</v>
      </c>
      <c r="AE474" s="16" t="s">
        <v>51</v>
      </c>
      <c r="AF474" s="16" t="s">
        <v>44</v>
      </c>
      <c r="AG474" s="16" t="s">
        <v>2168</v>
      </c>
      <c r="AH474" s="16">
        <v>4.0640000000000001</v>
      </c>
      <c r="AI474" s="16">
        <v>0.14499999999999999</v>
      </c>
      <c r="AJ474" s="16">
        <v>0.58899999999999997</v>
      </c>
      <c r="AK474" s="15" t="s">
        <v>62</v>
      </c>
    </row>
    <row r="475" spans="1:37" x14ac:dyDescent="0.5">
      <c r="A475" s="16" t="s">
        <v>2169</v>
      </c>
      <c r="B475" s="16" t="s">
        <v>2170</v>
      </c>
      <c r="C475" s="16" t="s">
        <v>2171</v>
      </c>
      <c r="D475" s="16">
        <v>4117098.75</v>
      </c>
      <c r="E475" s="16"/>
      <c r="F475" s="16">
        <v>1105216.25</v>
      </c>
      <c r="G475" s="16">
        <v>4554707</v>
      </c>
      <c r="H475" s="16">
        <v>3756436</v>
      </c>
      <c r="I475" s="16">
        <v>7225486.5</v>
      </c>
      <c r="J475" s="16">
        <v>5360731</v>
      </c>
      <c r="K475" s="16">
        <v>6959367</v>
      </c>
      <c r="L475" s="16">
        <v>2304426.5</v>
      </c>
      <c r="M475" s="16">
        <v>201</v>
      </c>
      <c r="N475" s="16">
        <v>22</v>
      </c>
      <c r="O475" s="16">
        <f t="shared" si="97"/>
        <v>22767405.330000002</v>
      </c>
      <c r="P475" s="16">
        <f t="shared" si="98"/>
        <v>2577512.5924999998</v>
      </c>
      <c r="Q475" s="16">
        <f t="shared" si="96"/>
        <v>2651219.75</v>
      </c>
      <c r="R475" s="17">
        <f t="shared" si="95"/>
        <v>2651219.75</v>
      </c>
      <c r="S475" s="16">
        <f t="shared" si="99"/>
        <v>8560021.4100000001</v>
      </c>
      <c r="T475" s="16">
        <f t="shared" si="100"/>
        <v>14870207.1</v>
      </c>
      <c r="U475" s="16">
        <f t="shared" si="101"/>
        <v>1243632.25</v>
      </c>
      <c r="V475" s="17">
        <f t="shared" si="108"/>
        <v>8560021.4100000001</v>
      </c>
      <c r="W475" s="16">
        <f t="shared" si="102"/>
        <v>21.338224824250602</v>
      </c>
      <c r="X475" s="16">
        <f t="shared" si="103"/>
        <v>23.029182974369078</v>
      </c>
      <c r="Y475" s="3">
        <f t="shared" si="104"/>
        <v>3.2287106378111434</v>
      </c>
      <c r="Z475" s="3">
        <f t="shared" si="105"/>
        <v>1.6909581501184772</v>
      </c>
      <c r="AA475" s="3">
        <f t="shared" si="106"/>
        <v>0.89818849141272472</v>
      </c>
      <c r="AB475" s="3">
        <f t="shared" si="107"/>
        <v>4.6632513900301036E-2</v>
      </c>
      <c r="AC475" s="16" t="s">
        <v>2172</v>
      </c>
      <c r="AD475" s="16" t="s">
        <v>2173</v>
      </c>
      <c r="AE475" s="16" t="s">
        <v>51</v>
      </c>
      <c r="AF475" s="16" t="s">
        <v>44</v>
      </c>
      <c r="AG475" s="16" t="s">
        <v>44</v>
      </c>
      <c r="AH475" s="16">
        <v>2.5129999999999999</v>
      </c>
      <c r="AI475" s="16">
        <v>0.46800000000000003</v>
      </c>
      <c r="AJ475" s="16">
        <v>1.177</v>
      </c>
      <c r="AK475" s="15" t="s">
        <v>82</v>
      </c>
    </row>
    <row r="476" spans="1:37" x14ac:dyDescent="0.5">
      <c r="A476" s="16" t="s">
        <v>2174</v>
      </c>
      <c r="B476" s="16" t="s">
        <v>2175</v>
      </c>
      <c r="C476" s="16" t="s">
        <v>2176</v>
      </c>
      <c r="D476" s="16">
        <v>3011830.25</v>
      </c>
      <c r="E476" s="16">
        <v>6949569</v>
      </c>
      <c r="F476" s="16"/>
      <c r="G476" s="16">
        <v>10742221</v>
      </c>
      <c r="H476" s="16">
        <v>25938480</v>
      </c>
      <c r="I476" s="16"/>
      <c r="J476" s="16">
        <v>6667370</v>
      </c>
      <c r="K476" s="16">
        <v>19810784</v>
      </c>
      <c r="L476" s="16"/>
      <c r="M476" s="16">
        <v>340</v>
      </c>
      <c r="N476" s="16">
        <v>37.4</v>
      </c>
      <c r="O476" s="16">
        <f t="shared" si="97"/>
        <v>0</v>
      </c>
      <c r="P476" s="16">
        <f t="shared" si="98"/>
        <v>45532001.517499998</v>
      </c>
      <c r="Q476" s="16">
        <f t="shared" si="96"/>
        <v>25938480</v>
      </c>
      <c r="R476" s="17">
        <f t="shared" si="95"/>
        <v>25938480</v>
      </c>
      <c r="S476" s="16">
        <f t="shared" si="99"/>
        <v>15819294.449999999</v>
      </c>
      <c r="T476" s="16">
        <f t="shared" si="100"/>
        <v>0</v>
      </c>
      <c r="U476" s="16">
        <f t="shared" si="101"/>
        <v>3655539.75</v>
      </c>
      <c r="V476" s="17">
        <f t="shared" si="108"/>
        <v>3655539.75</v>
      </c>
      <c r="W476" s="16">
        <f t="shared" si="102"/>
        <v>24.628590604066648</v>
      </c>
      <c r="X476" s="16">
        <f t="shared" si="103"/>
        <v>21.801653008923868</v>
      </c>
      <c r="Y476" s="3">
        <f t="shared" si="104"/>
        <v>0.14093114746893418</v>
      </c>
      <c r="Z476" s="3">
        <f t="shared" si="105"/>
        <v>-2.8269375951427795</v>
      </c>
      <c r="AA476" s="3">
        <f t="shared" si="106"/>
        <v>0.43469057949010137</v>
      </c>
      <c r="AB476" s="3">
        <f t="shared" si="107"/>
        <v>0.36181977163294476</v>
      </c>
      <c r="AC476" s="16" t="s">
        <v>2177</v>
      </c>
      <c r="AD476" s="16" t="s">
        <v>414</v>
      </c>
      <c r="AE476" s="16" t="s">
        <v>51</v>
      </c>
      <c r="AF476" s="16" t="s">
        <v>44</v>
      </c>
      <c r="AG476" s="16" t="s">
        <v>2178</v>
      </c>
      <c r="AH476" s="16">
        <v>2.512</v>
      </c>
      <c r="AI476" s="16">
        <v>0.27400000000000002</v>
      </c>
      <c r="AJ476" s="16">
        <v>0.68899999999999995</v>
      </c>
      <c r="AK476" s="15" t="s">
        <v>82</v>
      </c>
    </row>
    <row r="477" spans="1:37" x14ac:dyDescent="0.5">
      <c r="A477" s="16" t="s">
        <v>2179</v>
      </c>
      <c r="B477" s="16" t="s">
        <v>2180</v>
      </c>
      <c r="C477" s="16" t="s">
        <v>2181</v>
      </c>
      <c r="D477" s="16">
        <v>6506621.1875</v>
      </c>
      <c r="E477" s="16">
        <v>386126.25</v>
      </c>
      <c r="F477" s="16">
        <v>2865367.25</v>
      </c>
      <c r="G477" s="16">
        <v>53168437</v>
      </c>
      <c r="H477" s="16">
        <v>38879573.5</v>
      </c>
      <c r="I477" s="16">
        <v>102305019.5</v>
      </c>
      <c r="J477" s="16">
        <v>14886888</v>
      </c>
      <c r="K477" s="16">
        <v>31194827.5</v>
      </c>
      <c r="L477" s="16">
        <v>7156580.75</v>
      </c>
      <c r="M477" s="16">
        <v>427</v>
      </c>
      <c r="N477" s="16">
        <v>47.3</v>
      </c>
      <c r="O477" s="16">
        <f t="shared" si="97"/>
        <v>369915506.37</v>
      </c>
      <c r="P477" s="16">
        <f t="shared" si="98"/>
        <v>274838095.135625</v>
      </c>
      <c r="Q477" s="16">
        <f t="shared" si="96"/>
        <v>36014206.25</v>
      </c>
      <c r="R477" s="17">
        <f t="shared" si="95"/>
        <v>274838095.135625</v>
      </c>
      <c r="S477" s="16">
        <f t="shared" si="99"/>
        <v>37894702.537500001</v>
      </c>
      <c r="T477" s="16">
        <f t="shared" si="100"/>
        <v>53211047.399999999</v>
      </c>
      <c r="U477" s="16">
        <f t="shared" si="101"/>
        <v>8380266.8125</v>
      </c>
      <c r="V477" s="17">
        <f t="shared" si="108"/>
        <v>37894702.537500001</v>
      </c>
      <c r="W477" s="16">
        <f t="shared" si="102"/>
        <v>28.034006748167975</v>
      </c>
      <c r="X477" s="16">
        <f t="shared" si="103"/>
        <v>25.17549284619496</v>
      </c>
      <c r="Y477" s="3">
        <f t="shared" si="104"/>
        <v>0.13788009452910818</v>
      </c>
      <c r="Z477" s="3">
        <f t="shared" si="105"/>
        <v>-2.8585139019730175</v>
      </c>
      <c r="AA477" s="3">
        <f t="shared" si="106"/>
        <v>0.16130644718863452</v>
      </c>
      <c r="AB477" s="3">
        <f t="shared" si="107"/>
        <v>0.79234827413310027</v>
      </c>
      <c r="AC477" s="16" t="s">
        <v>2182</v>
      </c>
      <c r="AD477" s="16" t="s">
        <v>621</v>
      </c>
      <c r="AE477" s="16" t="s">
        <v>145</v>
      </c>
      <c r="AF477" s="16" t="s">
        <v>44</v>
      </c>
      <c r="AG477" s="16" t="s">
        <v>2183</v>
      </c>
      <c r="AH477" s="16">
        <v>5.1950000000000003</v>
      </c>
      <c r="AI477" s="16">
        <v>5.3999999999999999E-2</v>
      </c>
      <c r="AJ477" s="16">
        <v>0.28000000000000003</v>
      </c>
      <c r="AK477" s="15" t="s">
        <v>82</v>
      </c>
    </row>
    <row r="478" spans="1:37" x14ac:dyDescent="0.5">
      <c r="A478" s="16" t="s">
        <v>2184</v>
      </c>
      <c r="B478" s="16" t="s">
        <v>2185</v>
      </c>
      <c r="C478" s="16" t="s">
        <v>2186</v>
      </c>
      <c r="D478" s="16">
        <v>2968102.5</v>
      </c>
      <c r="E478" s="16">
        <v>21096680</v>
      </c>
      <c r="F478" s="16">
        <v>13737435</v>
      </c>
      <c r="G478" s="16">
        <v>154013085.75</v>
      </c>
      <c r="H478" s="16">
        <v>113968557</v>
      </c>
      <c r="I478" s="16">
        <v>285033428</v>
      </c>
      <c r="J478" s="16">
        <v>75142397.3125</v>
      </c>
      <c r="K478" s="16">
        <v>118657473</v>
      </c>
      <c r="L478" s="16">
        <v>43446847.25</v>
      </c>
      <c r="M478" s="16">
        <v>257</v>
      </c>
      <c r="N478" s="16">
        <v>29.8</v>
      </c>
      <c r="O478" s="16">
        <f t="shared" si="97"/>
        <v>1009221093.96</v>
      </c>
      <c r="P478" s="16">
        <f t="shared" si="98"/>
        <v>889654951.34249997</v>
      </c>
      <c r="Q478" s="16">
        <f t="shared" si="96"/>
        <v>100231122</v>
      </c>
      <c r="R478" s="17">
        <f t="shared" si="95"/>
        <v>889654951.34249997</v>
      </c>
      <c r="S478" s="16">
        <f t="shared" si="99"/>
        <v>119999775.39</v>
      </c>
      <c r="T478" s="16">
        <f t="shared" si="100"/>
        <v>368396711.90000004</v>
      </c>
      <c r="U478" s="16">
        <f t="shared" si="101"/>
        <v>72174294.8125</v>
      </c>
      <c r="V478" s="17">
        <f t="shared" si="108"/>
        <v>119999775.39</v>
      </c>
      <c r="W478" s="16">
        <f t="shared" si="102"/>
        <v>29.728670660897819</v>
      </c>
      <c r="X478" s="16">
        <f t="shared" si="103"/>
        <v>26.838456464565724</v>
      </c>
      <c r="Y478" s="3">
        <f t="shared" si="104"/>
        <v>0.13488350197896262</v>
      </c>
      <c r="Z478" s="3">
        <f t="shared" si="105"/>
        <v>-2.8902141963320971</v>
      </c>
      <c r="AA478" s="3">
        <f t="shared" si="106"/>
        <v>0.19452825382993411</v>
      </c>
      <c r="AB478" s="3">
        <f t="shared" si="107"/>
        <v>0.71101731160670434</v>
      </c>
      <c r="AC478" s="16" t="s">
        <v>2187</v>
      </c>
      <c r="AD478" s="16" t="s">
        <v>2188</v>
      </c>
      <c r="AE478" s="16" t="s">
        <v>51</v>
      </c>
      <c r="AF478" s="16" t="s">
        <v>44</v>
      </c>
      <c r="AG478" s="16" t="s">
        <v>2189</v>
      </c>
      <c r="AH478" s="16">
        <v>5.47</v>
      </c>
      <c r="AI478" s="16">
        <v>8.8999999999999996E-2</v>
      </c>
      <c r="AJ478" s="16">
        <v>0.48799999999999999</v>
      </c>
      <c r="AK478" s="15" t="s">
        <v>82</v>
      </c>
    </row>
    <row r="479" spans="1:37" x14ac:dyDescent="0.5">
      <c r="A479" s="16" t="s">
        <v>2190</v>
      </c>
      <c r="B479" s="16" t="s">
        <v>2191</v>
      </c>
      <c r="C479" s="16" t="s">
        <v>2192</v>
      </c>
      <c r="D479" s="16">
        <v>184085267</v>
      </c>
      <c r="E479" s="16">
        <v>176227629.5625</v>
      </c>
      <c r="F479" s="16">
        <v>155089466.25</v>
      </c>
      <c r="G479" s="16">
        <v>849165653</v>
      </c>
      <c r="H479" s="16">
        <v>452106222</v>
      </c>
      <c r="I479" s="16">
        <v>352896572.25</v>
      </c>
      <c r="J479" s="16">
        <v>280591508.5</v>
      </c>
      <c r="K479" s="16">
        <v>199876522</v>
      </c>
      <c r="L479" s="16">
        <v>190288746</v>
      </c>
      <c r="M479" s="16">
        <v>372</v>
      </c>
      <c r="N479" s="16">
        <v>38.700000000000003</v>
      </c>
      <c r="O479" s="16">
        <f t="shared" si="97"/>
        <v>735842434.32000005</v>
      </c>
      <c r="P479" s="16">
        <f t="shared" si="98"/>
        <v>3917323473.54</v>
      </c>
      <c r="Q479" s="16">
        <f t="shared" si="96"/>
        <v>297016755.75</v>
      </c>
      <c r="R479" s="17">
        <f t="shared" si="95"/>
        <v>735842434.32000005</v>
      </c>
      <c r="S479" s="16">
        <f t="shared" si="99"/>
        <v>29088137.698125001</v>
      </c>
      <c r="T479" s="16">
        <f t="shared" si="100"/>
        <v>436471068.90000004</v>
      </c>
      <c r="U479" s="16">
        <f t="shared" si="101"/>
        <v>96506241.5</v>
      </c>
      <c r="V479" s="17">
        <f t="shared" si="108"/>
        <v>96506241.5</v>
      </c>
      <c r="W479" s="16">
        <f t="shared" si="102"/>
        <v>29.454821634672893</v>
      </c>
      <c r="X479" s="16">
        <f t="shared" si="103"/>
        <v>26.524118915295961</v>
      </c>
      <c r="Y479" s="3">
        <f t="shared" si="104"/>
        <v>0.13115068797191951</v>
      </c>
      <c r="Z479" s="3">
        <f t="shared" si="105"/>
        <v>-2.9307027193769297</v>
      </c>
      <c r="AA479" s="3">
        <f t="shared" si="106"/>
        <v>0.28785458803821151</v>
      </c>
      <c r="AB479" s="3">
        <f t="shared" si="107"/>
        <v>0.54082684404869963</v>
      </c>
      <c r="AC479" s="16" t="s">
        <v>2193</v>
      </c>
      <c r="AD479" s="16" t="s">
        <v>311</v>
      </c>
      <c r="AE479" s="16" t="s">
        <v>60</v>
      </c>
      <c r="AF479" s="16" t="s">
        <v>44</v>
      </c>
      <c r="AG479" s="16" t="s">
        <v>1398</v>
      </c>
      <c r="AH479" s="16">
        <v>1.1339999999999999</v>
      </c>
      <c r="AI479" s="16">
        <v>0.39</v>
      </c>
      <c r="AJ479" s="16">
        <v>0.442</v>
      </c>
      <c r="AK479" s="15" t="s">
        <v>290</v>
      </c>
    </row>
    <row r="480" spans="1:37" x14ac:dyDescent="0.5">
      <c r="A480" s="16" t="s">
        <v>2194</v>
      </c>
      <c r="B480" s="16" t="s">
        <v>2195</v>
      </c>
      <c r="C480" s="16" t="s">
        <v>2196</v>
      </c>
      <c r="D480" s="16">
        <v>33769114.5</v>
      </c>
      <c r="E480" s="16">
        <v>22119398.25</v>
      </c>
      <c r="F480" s="16">
        <v>45399676.8125</v>
      </c>
      <c r="G480" s="16">
        <v>178995693.1875</v>
      </c>
      <c r="H480" s="16">
        <v>180971269.375</v>
      </c>
      <c r="I480" s="16">
        <v>365228794.75</v>
      </c>
      <c r="J480" s="16">
        <v>86508261.03125</v>
      </c>
      <c r="K480" s="16">
        <v>152334715.375</v>
      </c>
      <c r="L480" s="16">
        <v>54385144.875</v>
      </c>
      <c r="M480" s="16">
        <v>1118</v>
      </c>
      <c r="N480" s="16">
        <v>122.2</v>
      </c>
      <c r="O480" s="16">
        <f t="shared" si="97"/>
        <v>1189764318.7275</v>
      </c>
      <c r="P480" s="16">
        <f t="shared" si="98"/>
        <v>855384548.4693749</v>
      </c>
      <c r="Q480" s="16">
        <f t="shared" si="96"/>
        <v>135571592.5625</v>
      </c>
      <c r="R480" s="17">
        <f t="shared" si="95"/>
        <v>855384548.4693749</v>
      </c>
      <c r="S480" s="16">
        <f t="shared" si="99"/>
        <v>160164840.06375</v>
      </c>
      <c r="T480" s="16">
        <f t="shared" si="100"/>
        <v>111419803.97500001</v>
      </c>
      <c r="U480" s="16">
        <f t="shared" si="101"/>
        <v>52739146.53125</v>
      </c>
      <c r="V480" s="17">
        <f t="shared" si="108"/>
        <v>111419803.97500001</v>
      </c>
      <c r="W480" s="16">
        <f t="shared" si="102"/>
        <v>29.67199790593444</v>
      </c>
      <c r="X480" s="16">
        <f t="shared" si="103"/>
        <v>26.731430442021285</v>
      </c>
      <c r="Y480" s="3">
        <f t="shared" si="104"/>
        <v>0.13025697526846214</v>
      </c>
      <c r="Z480" s="3">
        <f t="shared" si="105"/>
        <v>-2.9405674639131583</v>
      </c>
      <c r="AA480" s="3">
        <f t="shared" si="106"/>
        <v>0.15803046639884932</v>
      </c>
      <c r="AB480" s="3">
        <f t="shared" si="107"/>
        <v>0.80125917815067638</v>
      </c>
      <c r="AC480" s="16" t="s">
        <v>759</v>
      </c>
      <c r="AD480" s="16" t="s">
        <v>1250</v>
      </c>
      <c r="AE480" s="16" t="s">
        <v>51</v>
      </c>
      <c r="AF480" s="16" t="s">
        <v>44</v>
      </c>
      <c r="AG480" s="16" t="s">
        <v>2197</v>
      </c>
      <c r="AH480" s="16">
        <v>2.5619999999999998</v>
      </c>
      <c r="AI480" s="16">
        <v>0.187</v>
      </c>
      <c r="AJ480" s="16">
        <v>0.47799999999999998</v>
      </c>
      <c r="AK480" s="15" t="s">
        <v>82</v>
      </c>
    </row>
    <row r="481" spans="1:37" x14ac:dyDescent="0.5">
      <c r="A481" s="16" t="s">
        <v>2198</v>
      </c>
      <c r="B481" s="16" t="s">
        <v>2199</v>
      </c>
      <c r="C481" s="16" t="s">
        <v>2200</v>
      </c>
      <c r="D481" s="16">
        <v>500882.125</v>
      </c>
      <c r="E481" s="16">
        <v>728522.25</v>
      </c>
      <c r="F481" s="16"/>
      <c r="G481" s="16">
        <v>1721896.125</v>
      </c>
      <c r="H481" s="16">
        <v>15534454</v>
      </c>
      <c r="I481" s="16"/>
      <c r="J481" s="16">
        <v>1428579.625</v>
      </c>
      <c r="K481" s="16"/>
      <c r="L481" s="16">
        <v>404622.53125</v>
      </c>
      <c r="M481" s="16">
        <v>363</v>
      </c>
      <c r="N481" s="16">
        <v>39.700000000000003</v>
      </c>
      <c r="O481" s="16">
        <f t="shared" si="97"/>
        <v>0</v>
      </c>
      <c r="P481" s="16">
        <f t="shared" si="98"/>
        <v>7191772.46</v>
      </c>
      <c r="Q481" s="16">
        <f t="shared" si="96"/>
        <v>15534454</v>
      </c>
      <c r="R481" s="17">
        <f t="shared" si="95"/>
        <v>7191772.46</v>
      </c>
      <c r="S481" s="16">
        <f t="shared" si="99"/>
        <v>-896082.36749999993</v>
      </c>
      <c r="T481" s="16">
        <f t="shared" si="100"/>
        <v>5017319.3875000002</v>
      </c>
      <c r="U481" s="16">
        <f t="shared" si="101"/>
        <v>927697.5</v>
      </c>
      <c r="V481" s="17">
        <f t="shared" si="108"/>
        <v>927697.5</v>
      </c>
      <c r="W481" s="16">
        <f t="shared" si="102"/>
        <v>22.777915945568274</v>
      </c>
      <c r="X481" s="16">
        <f t="shared" si="103"/>
        <v>19.823294928071522</v>
      </c>
      <c r="Y481" s="3">
        <f t="shared" si="104"/>
        <v>0.1289942785536905</v>
      </c>
      <c r="Z481" s="3">
        <f t="shared" si="105"/>
        <v>-2.9546210174967515</v>
      </c>
      <c r="AA481" s="3">
        <f t="shared" si="106"/>
        <v>0.31016759820711948</v>
      </c>
      <c r="AB481" s="3">
        <f t="shared" si="107"/>
        <v>0.50840357291455052</v>
      </c>
      <c r="AC481" s="16" t="s">
        <v>677</v>
      </c>
      <c r="AD481" s="16" t="s">
        <v>311</v>
      </c>
      <c r="AE481" s="16" t="s">
        <v>60</v>
      </c>
      <c r="AF481" s="16" t="s">
        <v>44</v>
      </c>
      <c r="AG481" s="16" t="s">
        <v>2201</v>
      </c>
      <c r="AH481" s="16">
        <v>1.2589999999999999</v>
      </c>
      <c r="AI481" s="16">
        <v>0.11700000000000001</v>
      </c>
      <c r="AJ481" s="16">
        <v>0.14699999999999999</v>
      </c>
      <c r="AK481" s="15" t="s">
        <v>45</v>
      </c>
    </row>
    <row r="482" spans="1:37" x14ac:dyDescent="0.5">
      <c r="A482" s="16" t="s">
        <v>2202</v>
      </c>
      <c r="B482" s="16" t="s">
        <v>2203</v>
      </c>
      <c r="C482" s="16" t="s">
        <v>2204</v>
      </c>
      <c r="D482" s="16">
        <v>1836690.125</v>
      </c>
      <c r="E482" s="16">
        <v>3156163</v>
      </c>
      <c r="F482" s="16"/>
      <c r="G482" s="16">
        <v>20336994</v>
      </c>
      <c r="H482" s="16"/>
      <c r="I482" s="16">
        <v>7593517.5</v>
      </c>
      <c r="J482" s="16"/>
      <c r="K482" s="16">
        <v>6112867</v>
      </c>
      <c r="L482" s="16">
        <v>8901890</v>
      </c>
      <c r="M482" s="16">
        <v>204</v>
      </c>
      <c r="N482" s="16">
        <v>24.1</v>
      </c>
      <c r="O482" s="16">
        <f t="shared" si="97"/>
        <v>28247885.100000001</v>
      </c>
      <c r="P482" s="16">
        <f t="shared" si="98"/>
        <v>108966789.82374999</v>
      </c>
      <c r="Q482" s="16">
        <f t="shared" si="96"/>
        <v>0</v>
      </c>
      <c r="R482" s="17">
        <f t="shared" si="95"/>
        <v>28247885.100000001</v>
      </c>
      <c r="S482" s="16">
        <f t="shared" si="99"/>
        <v>3636745.92</v>
      </c>
      <c r="T482" s="16">
        <f t="shared" si="100"/>
        <v>110383436</v>
      </c>
      <c r="U482" s="16">
        <f t="shared" si="101"/>
        <v>-1836690.125</v>
      </c>
      <c r="V482" s="17">
        <f t="shared" si="108"/>
        <v>3636745.92</v>
      </c>
      <c r="W482" s="16">
        <f t="shared" si="102"/>
        <v>24.751639522183325</v>
      </c>
      <c r="X482" s="16">
        <f t="shared" si="103"/>
        <v>21.7942167052468</v>
      </c>
      <c r="Y482" s="3">
        <f t="shared" si="104"/>
        <v>0.12874400710444689</v>
      </c>
      <c r="Z482" s="3">
        <f t="shared" si="105"/>
        <v>-2.9574228169365244</v>
      </c>
      <c r="AA482" s="3">
        <f t="shared" si="106"/>
        <v>0.41538669006298856</v>
      </c>
      <c r="AB482" s="3">
        <f t="shared" si="107"/>
        <v>0.38154742336376679</v>
      </c>
      <c r="AC482" s="16" t="s">
        <v>92</v>
      </c>
      <c r="AD482" s="16" t="s">
        <v>2010</v>
      </c>
      <c r="AE482" s="16" t="s">
        <v>51</v>
      </c>
      <c r="AF482" s="16" t="s">
        <v>44</v>
      </c>
      <c r="AG482" s="16" t="s">
        <v>139</v>
      </c>
      <c r="AH482" s="16">
        <v>3.0640000000000001</v>
      </c>
      <c r="AI482" s="16">
        <v>0.19400000000000001</v>
      </c>
      <c r="AJ482" s="16">
        <v>0.59399999999999997</v>
      </c>
      <c r="AK482" s="15" t="s">
        <v>82</v>
      </c>
    </row>
    <row r="483" spans="1:37" x14ac:dyDescent="0.5">
      <c r="A483" s="16" t="s">
        <v>2205</v>
      </c>
      <c r="B483" s="16" t="s">
        <v>2206</v>
      </c>
      <c r="C483" s="16" t="s">
        <v>2207</v>
      </c>
      <c r="D483" s="16">
        <v>11053468.5625</v>
      </c>
      <c r="E483" s="16">
        <v>8727389.0625</v>
      </c>
      <c r="F483" s="16">
        <v>6158126.25</v>
      </c>
      <c r="G483" s="16">
        <v>76278274.3125</v>
      </c>
      <c r="H483" s="16">
        <v>46439873.25</v>
      </c>
      <c r="I483" s="16">
        <v>9693714.75</v>
      </c>
      <c r="J483" s="16">
        <v>36212603.25</v>
      </c>
      <c r="K483" s="16">
        <v>13817740.5</v>
      </c>
      <c r="L483" s="16">
        <v>11039828.8125</v>
      </c>
      <c r="M483" s="16">
        <v>306</v>
      </c>
      <c r="N483" s="16">
        <v>32.4</v>
      </c>
      <c r="O483" s="16">
        <f t="shared" si="97"/>
        <v>13152389.220000001</v>
      </c>
      <c r="P483" s="16">
        <f t="shared" si="98"/>
        <v>384174105.86750001</v>
      </c>
      <c r="Q483" s="16">
        <f t="shared" si="96"/>
        <v>40281747</v>
      </c>
      <c r="R483" s="17">
        <f t="shared" si="95"/>
        <v>40281747</v>
      </c>
      <c r="S483" s="16">
        <f t="shared" si="99"/>
        <v>6261132.2681249995</v>
      </c>
      <c r="T483" s="16">
        <f t="shared" si="100"/>
        <v>60533111.774999999</v>
      </c>
      <c r="U483" s="16">
        <f t="shared" si="101"/>
        <v>25159134.6875</v>
      </c>
      <c r="V483" s="17">
        <f t="shared" si="108"/>
        <v>25159134.6875</v>
      </c>
      <c r="W483" s="16">
        <f t="shared" si="102"/>
        <v>25.263622917903348</v>
      </c>
      <c r="X483" s="16">
        <f t="shared" si="103"/>
        <v>24.584578967846845</v>
      </c>
      <c r="Y483" s="3">
        <f t="shared" si="104"/>
        <v>0.62457903544997684</v>
      </c>
      <c r="Z483" s="3">
        <f t="shared" si="105"/>
        <v>-0.67904395005650164</v>
      </c>
      <c r="AA483" s="3">
        <f t="shared" si="106"/>
        <v>0.38419004172179017</v>
      </c>
      <c r="AB483" s="3">
        <f t="shared" si="107"/>
        <v>0.41545389632316809</v>
      </c>
      <c r="AC483" s="16" t="s">
        <v>41</v>
      </c>
      <c r="AD483" s="16" t="s">
        <v>42</v>
      </c>
      <c r="AE483" s="16" t="s">
        <v>51</v>
      </c>
      <c r="AF483" s="16" t="s">
        <v>44</v>
      </c>
      <c r="AG483" s="16" t="s">
        <v>44</v>
      </c>
      <c r="AH483" s="16">
        <v>1.583</v>
      </c>
      <c r="AI483" s="16">
        <v>0.188</v>
      </c>
      <c r="AJ483" s="16">
        <v>0.29799999999999999</v>
      </c>
      <c r="AK483" s="15" t="s">
        <v>45</v>
      </c>
    </row>
    <row r="484" spans="1:37" x14ac:dyDescent="0.5">
      <c r="A484" s="16" t="s">
        <v>2208</v>
      </c>
      <c r="B484" s="16" t="s">
        <v>2209</v>
      </c>
      <c r="C484" s="16" t="s">
        <v>2210</v>
      </c>
      <c r="D484" s="16">
        <v>325212423.25</v>
      </c>
      <c r="E484" s="16">
        <v>389465199.75</v>
      </c>
      <c r="F484" s="16">
        <v>322312180.25</v>
      </c>
      <c r="G484" s="16">
        <v>1010093325.375</v>
      </c>
      <c r="H484" s="16">
        <v>625825895.5</v>
      </c>
      <c r="I484" s="16">
        <v>603854776.375</v>
      </c>
      <c r="J484" s="16">
        <v>459597119.8125</v>
      </c>
      <c r="K484" s="16">
        <v>359405982.25</v>
      </c>
      <c r="L484" s="16">
        <v>374098725.90625</v>
      </c>
      <c r="M484" s="16">
        <v>664</v>
      </c>
      <c r="N484" s="16">
        <v>74.099999999999994</v>
      </c>
      <c r="O484" s="16">
        <f t="shared" si="97"/>
        <v>1047338457.585</v>
      </c>
      <c r="P484" s="16">
        <f t="shared" si="98"/>
        <v>4033948513.5162497</v>
      </c>
      <c r="Q484" s="16">
        <f t="shared" si="96"/>
        <v>303513715.25</v>
      </c>
      <c r="R484" s="17">
        <f t="shared" ref="R484:R547" si="109">MEDIAN(O484:Q484)</f>
        <v>1047338457.585</v>
      </c>
      <c r="S484" s="16">
        <f t="shared" si="99"/>
        <v>-36972837.524999999</v>
      </c>
      <c r="T484" s="16">
        <f t="shared" si="100"/>
        <v>642153166.13750005</v>
      </c>
      <c r="U484" s="16">
        <f t="shared" si="101"/>
        <v>134384696.5625</v>
      </c>
      <c r="V484" s="17">
        <f t="shared" si="108"/>
        <v>134384696.5625</v>
      </c>
      <c r="W484" s="16">
        <f t="shared" si="102"/>
        <v>29.9640805925042</v>
      </c>
      <c r="X484" s="16">
        <f t="shared" si="103"/>
        <v>27.001793615590199</v>
      </c>
      <c r="Y484" s="3">
        <f t="shared" si="104"/>
        <v>0.12831066747264325</v>
      </c>
      <c r="Z484" s="3">
        <f t="shared" si="105"/>
        <v>-2.9622869769140032</v>
      </c>
      <c r="AA484" s="3">
        <f t="shared" si="106"/>
        <v>0.24768784988168013</v>
      </c>
      <c r="AB484" s="3">
        <f t="shared" si="107"/>
        <v>0.60609529684073316</v>
      </c>
      <c r="AC484" s="16" t="s">
        <v>2211</v>
      </c>
      <c r="AD484" s="16" t="s">
        <v>380</v>
      </c>
      <c r="AE484" s="16" t="s">
        <v>51</v>
      </c>
      <c r="AF484" s="16" t="s">
        <v>44</v>
      </c>
      <c r="AG484" s="16" t="s">
        <v>2212</v>
      </c>
      <c r="AH484" s="16">
        <v>1.1499999999999999</v>
      </c>
      <c r="AI484" s="16">
        <v>0.52</v>
      </c>
      <c r="AJ484" s="16">
        <v>0.59799999999999998</v>
      </c>
      <c r="AK484" s="15" t="s">
        <v>45</v>
      </c>
    </row>
    <row r="485" spans="1:37" x14ac:dyDescent="0.5">
      <c r="A485" s="16" t="s">
        <v>2213</v>
      </c>
      <c r="B485" s="16" t="s">
        <v>2214</v>
      </c>
      <c r="C485" s="16" t="s">
        <v>2215</v>
      </c>
      <c r="D485" s="16">
        <v>27341147.625</v>
      </c>
      <c r="E485" s="16">
        <v>19690832.8125</v>
      </c>
      <c r="F485" s="16">
        <v>76342007.7109375</v>
      </c>
      <c r="G485" s="16">
        <v>69828599.75</v>
      </c>
      <c r="H485" s="16">
        <v>55801508.75</v>
      </c>
      <c r="I485" s="16">
        <v>119810053</v>
      </c>
      <c r="J485" s="16">
        <v>47645553.625</v>
      </c>
      <c r="K485" s="16">
        <v>46922084.5</v>
      </c>
      <c r="L485" s="16">
        <v>20898470.441406298</v>
      </c>
      <c r="M485" s="16">
        <v>980</v>
      </c>
      <c r="N485" s="16">
        <v>110</v>
      </c>
      <c r="O485" s="16">
        <f t="shared" si="97"/>
        <v>161701128.4753125</v>
      </c>
      <c r="P485" s="16">
        <f t="shared" si="98"/>
        <v>250251093.01624998</v>
      </c>
      <c r="Q485" s="16">
        <f t="shared" si="96"/>
        <v>-20540498.9609375</v>
      </c>
      <c r="R485" s="17">
        <f t="shared" si="109"/>
        <v>161701128.4753125</v>
      </c>
      <c r="S485" s="16">
        <f t="shared" si="99"/>
        <v>33494439.575624999</v>
      </c>
      <c r="T485" s="16">
        <f t="shared" si="100"/>
        <v>-687499862.142187</v>
      </c>
      <c r="U485" s="16">
        <f t="shared" si="101"/>
        <v>20304406</v>
      </c>
      <c r="V485" s="17">
        <f t="shared" si="108"/>
        <v>20304406</v>
      </c>
      <c r="W485" s="16">
        <f t="shared" si="102"/>
        <v>27.268754506185402</v>
      </c>
      <c r="X485" s="16">
        <f t="shared" si="103"/>
        <v>24.275289486431209</v>
      </c>
      <c r="Y485" s="3">
        <f t="shared" si="104"/>
        <v>0.12556749721817773</v>
      </c>
      <c r="Z485" s="3">
        <f t="shared" si="105"/>
        <v>-2.9934650197541921</v>
      </c>
      <c r="AA485" s="3">
        <f t="shared" si="106"/>
        <v>0.37526174275212409</v>
      </c>
      <c r="AB485" s="3">
        <f t="shared" si="107"/>
        <v>0.42566570885775812</v>
      </c>
      <c r="AC485" s="16" t="s">
        <v>155</v>
      </c>
      <c r="AD485" s="16" t="s">
        <v>380</v>
      </c>
      <c r="AE485" s="16" t="s">
        <v>107</v>
      </c>
      <c r="AF485" s="16" t="s">
        <v>44</v>
      </c>
      <c r="AG485" s="16" t="s">
        <v>44</v>
      </c>
      <c r="AH485" s="16">
        <v>1.716</v>
      </c>
      <c r="AI485" s="16">
        <v>0.39200000000000002</v>
      </c>
      <c r="AJ485" s="16">
        <v>0.67200000000000004</v>
      </c>
      <c r="AK485" s="15" t="s">
        <v>485</v>
      </c>
    </row>
    <row r="486" spans="1:37" x14ac:dyDescent="0.5">
      <c r="A486" s="16" t="s">
        <v>2216</v>
      </c>
      <c r="B486" s="16" t="s">
        <v>2217</v>
      </c>
      <c r="C486" s="16" t="s">
        <v>2218</v>
      </c>
      <c r="D486" s="16">
        <v>22050871</v>
      </c>
      <c r="E486" s="16">
        <v>14721181</v>
      </c>
      <c r="F486" s="16">
        <v>10193113.3125</v>
      </c>
      <c r="G486" s="16">
        <v>70706812.375</v>
      </c>
      <c r="H486" s="16">
        <v>36070028.5</v>
      </c>
      <c r="I486" s="16">
        <v>27409731</v>
      </c>
      <c r="J486" s="16">
        <v>24277353</v>
      </c>
      <c r="K486" s="16">
        <v>21225172</v>
      </c>
      <c r="L486" s="16">
        <v>20685614</v>
      </c>
      <c r="M486" s="16">
        <v>153</v>
      </c>
      <c r="N486" s="16">
        <v>17.600000000000001</v>
      </c>
      <c r="O486" s="16">
        <f t="shared" si="97"/>
        <v>64045817.797500007</v>
      </c>
      <c r="P486" s="16">
        <f t="shared" si="98"/>
        <v>286583494.69874996</v>
      </c>
      <c r="Q486" s="16">
        <f t="shared" si="96"/>
        <v>25876915.1875</v>
      </c>
      <c r="R486" s="17">
        <f t="shared" si="109"/>
        <v>64045817.797500007</v>
      </c>
      <c r="S486" s="16">
        <f t="shared" si="99"/>
        <v>7999908.9299999997</v>
      </c>
      <c r="T486" s="16">
        <f t="shared" si="100"/>
        <v>130107008.52500001</v>
      </c>
      <c r="U486" s="16">
        <f t="shared" si="101"/>
        <v>2226482</v>
      </c>
      <c r="V486" s="17">
        <f t="shared" si="108"/>
        <v>7999908.9299999997</v>
      </c>
      <c r="W486" s="16">
        <f t="shared" si="102"/>
        <v>25.932601029629335</v>
      </c>
      <c r="X486" s="16">
        <f t="shared" si="103"/>
        <v>22.931552145951024</v>
      </c>
      <c r="Y486" s="3">
        <f t="shared" si="104"/>
        <v>0.12490915418230902</v>
      </c>
      <c r="Z486" s="3">
        <f t="shared" si="105"/>
        <v>-3.0010488836783122</v>
      </c>
      <c r="AA486" s="3">
        <f t="shared" si="106"/>
        <v>0.18781049330342026</v>
      </c>
      <c r="AB486" s="3">
        <f t="shared" si="107"/>
        <v>0.72628014659354456</v>
      </c>
      <c r="AC486" s="16" t="s">
        <v>41</v>
      </c>
      <c r="AD486" s="16" t="s">
        <v>72</v>
      </c>
      <c r="AE486" s="16" t="s">
        <v>51</v>
      </c>
      <c r="AF486" s="16" t="s">
        <v>44</v>
      </c>
      <c r="AG486" s="16" t="s">
        <v>2219</v>
      </c>
      <c r="AH486" s="16">
        <v>1.4419999999999999</v>
      </c>
      <c r="AI486" s="16">
        <v>0.40799999999999997</v>
      </c>
      <c r="AJ486" s="16">
        <v>0.58799999999999997</v>
      </c>
      <c r="AK486" s="15" t="s">
        <v>45</v>
      </c>
    </row>
    <row r="487" spans="1:37" x14ac:dyDescent="0.5">
      <c r="A487" s="16" t="s">
        <v>2220</v>
      </c>
      <c r="B487" s="16" t="s">
        <v>2221</v>
      </c>
      <c r="C487" s="16" t="s">
        <v>2222</v>
      </c>
      <c r="D487" s="16">
        <v>3211916</v>
      </c>
      <c r="E487" s="16">
        <v>1340072.75</v>
      </c>
      <c r="F487" s="16"/>
      <c r="G487" s="16">
        <v>5643695</v>
      </c>
      <c r="H487" s="16">
        <v>3440867.75</v>
      </c>
      <c r="I487" s="16">
        <v>11058451</v>
      </c>
      <c r="J487" s="16">
        <v>1616025.5</v>
      </c>
      <c r="K487" s="16">
        <v>2739017.875</v>
      </c>
      <c r="L487" s="16">
        <v>412957.65625</v>
      </c>
      <c r="M487" s="16">
        <v>2058</v>
      </c>
      <c r="N487" s="16">
        <v>237.2</v>
      </c>
      <c r="O487" s="16">
        <f t="shared" si="97"/>
        <v>41137437.719999999</v>
      </c>
      <c r="P487" s="16">
        <f t="shared" si="98"/>
        <v>14323178.309999999</v>
      </c>
      <c r="Q487" s="16">
        <f t="shared" si="96"/>
        <v>3440867.75</v>
      </c>
      <c r="R487" s="17">
        <f t="shared" si="109"/>
        <v>14323178.309999999</v>
      </c>
      <c r="S487" s="16">
        <f t="shared" si="99"/>
        <v>1720702.5037499999</v>
      </c>
      <c r="T487" s="16">
        <f t="shared" si="100"/>
        <v>5120674.9375</v>
      </c>
      <c r="U487" s="16">
        <f t="shared" si="101"/>
        <v>-1595890.5</v>
      </c>
      <c r="V487" s="17">
        <f t="shared" si="108"/>
        <v>1720702.5037499999</v>
      </c>
      <c r="W487" s="16">
        <f t="shared" si="102"/>
        <v>23.771848326038263</v>
      </c>
      <c r="X487" s="16">
        <f t="shared" si="103"/>
        <v>20.714566257367718</v>
      </c>
      <c r="Y487" s="3">
        <f t="shared" si="104"/>
        <v>0.1201341257162636</v>
      </c>
      <c r="Z487" s="3">
        <f t="shared" si="105"/>
        <v>-3.0572820686705473</v>
      </c>
      <c r="AA487" s="3">
        <f t="shared" si="106"/>
        <v>0.24052113587886403</v>
      </c>
      <c r="AB487" s="3">
        <f t="shared" si="107"/>
        <v>0.61884675383386456</v>
      </c>
      <c r="AC487" s="16" t="s">
        <v>472</v>
      </c>
      <c r="AD487" s="16" t="s">
        <v>395</v>
      </c>
      <c r="AE487" s="16" t="s">
        <v>80</v>
      </c>
      <c r="AF487" s="16" t="s">
        <v>44</v>
      </c>
      <c r="AG487" s="16" t="s">
        <v>2223</v>
      </c>
      <c r="AH487" s="16">
        <v>0.77900000000000003</v>
      </c>
      <c r="AI487" s="16">
        <v>0.36799999999999999</v>
      </c>
      <c r="AJ487" s="16">
        <v>0.28599999999999998</v>
      </c>
      <c r="AK487" s="15" t="s">
        <v>62</v>
      </c>
    </row>
    <row r="488" spans="1:37" x14ac:dyDescent="0.5">
      <c r="A488" s="16" t="s">
        <v>2224</v>
      </c>
      <c r="B488" s="16" t="s">
        <v>2225</v>
      </c>
      <c r="C488" s="16" t="s">
        <v>2226</v>
      </c>
      <c r="D488" s="16">
        <v>5682100.1875</v>
      </c>
      <c r="E488" s="16">
        <v>9879523.625</v>
      </c>
      <c r="F488" s="16">
        <v>9940547.0625</v>
      </c>
      <c r="G488" s="16">
        <v>62503870.5</v>
      </c>
      <c r="H488" s="16">
        <v>35912668</v>
      </c>
      <c r="I488" s="16">
        <v>111772202</v>
      </c>
      <c r="J488" s="16">
        <v>41760065.125</v>
      </c>
      <c r="K488" s="16">
        <v>42096369</v>
      </c>
      <c r="L488" s="16">
        <v>24720616.375</v>
      </c>
      <c r="M488" s="16">
        <v>206</v>
      </c>
      <c r="N488" s="16">
        <v>23.6</v>
      </c>
      <c r="O488" s="16">
        <f t="shared" si="97"/>
        <v>378813756.36750001</v>
      </c>
      <c r="P488" s="16">
        <f t="shared" si="98"/>
        <v>334680227.140625</v>
      </c>
      <c r="Q488" s="16">
        <f t="shared" si="96"/>
        <v>25972120.9375</v>
      </c>
      <c r="R488" s="17">
        <f t="shared" si="109"/>
        <v>334680227.140625</v>
      </c>
      <c r="S488" s="16">
        <f t="shared" si="99"/>
        <v>39626719.811250001</v>
      </c>
      <c r="T488" s="16">
        <f t="shared" si="100"/>
        <v>183272859.47499999</v>
      </c>
      <c r="U488" s="16">
        <f t="shared" si="101"/>
        <v>36077964.9375</v>
      </c>
      <c r="V488" s="17">
        <f t="shared" si="108"/>
        <v>39626719.811250001</v>
      </c>
      <c r="W488" s="16">
        <f t="shared" si="102"/>
        <v>28.318208078426871</v>
      </c>
      <c r="X488" s="16">
        <f t="shared" si="103"/>
        <v>25.239970214209809</v>
      </c>
      <c r="Y488" s="3">
        <f t="shared" si="104"/>
        <v>0.11840173573982833</v>
      </c>
      <c r="Z488" s="3">
        <f t="shared" si="105"/>
        <v>-3.078237864217058</v>
      </c>
      <c r="AA488" s="3">
        <f t="shared" si="106"/>
        <v>0.25343742972777117</v>
      </c>
      <c r="AB488" s="3">
        <f t="shared" si="107"/>
        <v>0.59612924452836202</v>
      </c>
      <c r="AC488" s="16" t="s">
        <v>2227</v>
      </c>
      <c r="AD488" s="16" t="s">
        <v>1516</v>
      </c>
      <c r="AE488" s="16" t="s">
        <v>766</v>
      </c>
      <c r="AF488" s="16" t="s">
        <v>52</v>
      </c>
      <c r="AG488" s="16" t="s">
        <v>2228</v>
      </c>
      <c r="AH488" s="16">
        <v>4.2270000000000003</v>
      </c>
      <c r="AI488" s="16">
        <v>0.158</v>
      </c>
      <c r="AJ488" s="16">
        <v>0.66800000000000004</v>
      </c>
      <c r="AK488" s="15" t="s">
        <v>62</v>
      </c>
    </row>
    <row r="489" spans="1:37" x14ac:dyDescent="0.5">
      <c r="A489" s="16" t="s">
        <v>2229</v>
      </c>
      <c r="B489" s="16" t="s">
        <v>2230</v>
      </c>
      <c r="C489" s="16" t="s">
        <v>2231</v>
      </c>
      <c r="D489" s="16">
        <v>16137488.21875</v>
      </c>
      <c r="E489" s="16">
        <v>23061115.5625</v>
      </c>
      <c r="F489" s="16">
        <v>14113768.8125</v>
      </c>
      <c r="G489" s="16">
        <v>125602223.625</v>
      </c>
      <c r="H489" s="16">
        <v>92077756.25</v>
      </c>
      <c r="I489" s="16">
        <v>182968651.5</v>
      </c>
      <c r="J489" s="16">
        <v>51923620.875</v>
      </c>
      <c r="K489" s="16">
        <v>83306431</v>
      </c>
      <c r="L489" s="16">
        <v>33242969.625</v>
      </c>
      <c r="M489" s="16">
        <v>1445</v>
      </c>
      <c r="N489" s="16">
        <v>161.6</v>
      </c>
      <c r="O489" s="16">
        <f t="shared" si="97"/>
        <v>628140163.59750009</v>
      </c>
      <c r="P489" s="16">
        <f t="shared" si="98"/>
        <v>644747291.54281247</v>
      </c>
      <c r="Q489" s="16">
        <f t="shared" si="96"/>
        <v>77963987.4375</v>
      </c>
      <c r="R489" s="17">
        <f t="shared" si="109"/>
        <v>628140163.59750009</v>
      </c>
      <c r="S489" s="16">
        <f t="shared" si="99"/>
        <v>74101737.988124996</v>
      </c>
      <c r="T489" s="16">
        <f t="shared" si="100"/>
        <v>237202090.07500002</v>
      </c>
      <c r="U489" s="16">
        <f t="shared" si="101"/>
        <v>35786132.65625</v>
      </c>
      <c r="V489" s="17">
        <f t="shared" si="108"/>
        <v>74101737.988124996</v>
      </c>
      <c r="W489" s="16">
        <f t="shared" si="102"/>
        <v>29.226511278031637</v>
      </c>
      <c r="X489" s="16">
        <f t="shared" si="103"/>
        <v>26.14300404422503</v>
      </c>
      <c r="Y489" s="3">
        <f t="shared" si="104"/>
        <v>0.11797006827859513</v>
      </c>
      <c r="Z489" s="3">
        <f t="shared" si="105"/>
        <v>-3.0835072338066043</v>
      </c>
      <c r="AA489" s="3">
        <f t="shared" si="106"/>
        <v>0.15899121731766885</v>
      </c>
      <c r="AB489" s="3">
        <f t="shared" si="107"/>
        <v>0.79862686546458639</v>
      </c>
      <c r="AC489" s="16" t="s">
        <v>409</v>
      </c>
      <c r="AD489" s="16" t="s">
        <v>2232</v>
      </c>
      <c r="AE489" s="16" t="s">
        <v>396</v>
      </c>
      <c r="AF489" s="16" t="s">
        <v>44</v>
      </c>
      <c r="AG489" s="16" t="s">
        <v>2233</v>
      </c>
      <c r="AH489" s="16">
        <v>3.218</v>
      </c>
      <c r="AI489" s="16">
        <v>0.128</v>
      </c>
      <c r="AJ489" s="16">
        <v>0.41299999999999998</v>
      </c>
      <c r="AK489" s="15" t="s">
        <v>82</v>
      </c>
    </row>
    <row r="490" spans="1:37" x14ac:dyDescent="0.5">
      <c r="A490" s="16" t="s">
        <v>2234</v>
      </c>
      <c r="B490" s="16" t="s">
        <v>2235</v>
      </c>
      <c r="C490" s="16" t="s">
        <v>2236</v>
      </c>
      <c r="D490" s="16">
        <v>71182752.5</v>
      </c>
      <c r="E490" s="16">
        <v>29345559.875</v>
      </c>
      <c r="F490" s="16">
        <v>90157794.75</v>
      </c>
      <c r="G490" s="16">
        <v>131176085.75</v>
      </c>
      <c r="H490" s="16">
        <v>107043753.625</v>
      </c>
      <c r="I490" s="16">
        <v>269024658.5</v>
      </c>
      <c r="J490" s="16">
        <v>112080450</v>
      </c>
      <c r="K490" s="16">
        <v>132045017.5</v>
      </c>
      <c r="L490" s="16">
        <v>46831795.375</v>
      </c>
      <c r="M490" s="16">
        <v>550</v>
      </c>
      <c r="N490" s="16">
        <v>61.5</v>
      </c>
      <c r="O490" s="16">
        <f t="shared" si="97"/>
        <v>665384733.14999998</v>
      </c>
      <c r="P490" s="16">
        <f t="shared" si="98"/>
        <v>353360732.84249997</v>
      </c>
      <c r="Q490" s="16">
        <f t="shared" si="96"/>
        <v>16885958.875</v>
      </c>
      <c r="R490" s="17">
        <f t="shared" si="109"/>
        <v>353360732.84249997</v>
      </c>
      <c r="S490" s="16">
        <f t="shared" si="99"/>
        <v>126320332.87875</v>
      </c>
      <c r="T490" s="16">
        <f t="shared" si="100"/>
        <v>-537242392.25</v>
      </c>
      <c r="U490" s="16">
        <f t="shared" si="101"/>
        <v>40897697.5</v>
      </c>
      <c r="V490" s="17">
        <f t="shared" si="108"/>
        <v>40897697.5</v>
      </c>
      <c r="W490" s="16">
        <f t="shared" si="102"/>
        <v>28.396566488629293</v>
      </c>
      <c r="X490" s="16">
        <f t="shared" si="103"/>
        <v>25.285516287358096</v>
      </c>
      <c r="Y490" s="3">
        <f t="shared" si="104"/>
        <v>0.11573922538311276</v>
      </c>
      <c r="Z490" s="3">
        <f t="shared" si="105"/>
        <v>-3.1110502012711962</v>
      </c>
      <c r="AA490" s="3">
        <f t="shared" si="106"/>
        <v>0.22064480553444743</v>
      </c>
      <c r="AB490" s="3">
        <f t="shared" si="107"/>
        <v>0.6563062923467704</v>
      </c>
      <c r="AC490" s="16" t="s">
        <v>2237</v>
      </c>
      <c r="AD490" s="16" t="s">
        <v>253</v>
      </c>
      <c r="AE490" s="16" t="s">
        <v>80</v>
      </c>
      <c r="AF490" s="16" t="s">
        <v>44</v>
      </c>
      <c r="AG490" s="16" t="s">
        <v>2238</v>
      </c>
      <c r="AH490" s="16">
        <v>1.575</v>
      </c>
      <c r="AI490" s="16">
        <v>0.54300000000000004</v>
      </c>
      <c r="AJ490" s="16">
        <v>0.85399999999999998</v>
      </c>
      <c r="AK490" s="15" t="s">
        <v>485</v>
      </c>
    </row>
    <row r="491" spans="1:37" x14ac:dyDescent="0.5">
      <c r="A491" s="16" t="s">
        <v>2239</v>
      </c>
      <c r="B491" s="16" t="s">
        <v>2240</v>
      </c>
      <c r="C491" s="16" t="s">
        <v>2241</v>
      </c>
      <c r="D491" s="16">
        <v>140555088.125</v>
      </c>
      <c r="E491" s="16">
        <v>124640728.59375</v>
      </c>
      <c r="F491" s="16">
        <v>230143254.5</v>
      </c>
      <c r="G491" s="16">
        <v>210512543.96875</v>
      </c>
      <c r="H491" s="16">
        <v>293064737.25</v>
      </c>
      <c r="I491" s="16">
        <v>529817308.25</v>
      </c>
      <c r="J491" s="16">
        <v>187798440.375</v>
      </c>
      <c r="K491" s="16">
        <v>215179801</v>
      </c>
      <c r="L491" s="16">
        <v>79975826.0625</v>
      </c>
      <c r="M491" s="16">
        <v>5088</v>
      </c>
      <c r="N491" s="16">
        <v>555.29999999999995</v>
      </c>
      <c r="O491" s="16">
        <f t="shared" si="97"/>
        <v>1114787479.95</v>
      </c>
      <c r="P491" s="16">
        <f t="shared" si="98"/>
        <v>412049414.91968745</v>
      </c>
      <c r="Q491" s="16">
        <f t="shared" si="96"/>
        <v>62921482.75</v>
      </c>
      <c r="R491" s="17">
        <f t="shared" si="109"/>
        <v>412049414.91968745</v>
      </c>
      <c r="S491" s="16">
        <f t="shared" si="99"/>
        <v>111363059.0596875</v>
      </c>
      <c r="T491" s="16">
        <f t="shared" si="100"/>
        <v>-1862076112.625</v>
      </c>
      <c r="U491" s="16">
        <f t="shared" si="101"/>
        <v>47243352.25</v>
      </c>
      <c r="V491" s="17">
        <f t="shared" si="108"/>
        <v>47243352.25</v>
      </c>
      <c r="W491" s="16">
        <f t="shared" si="102"/>
        <v>28.618242121712857</v>
      </c>
      <c r="X491" s="16">
        <f t="shared" si="103"/>
        <v>25.493608001996201</v>
      </c>
      <c r="Y491" s="3">
        <f t="shared" si="104"/>
        <v>0.11465457913393276</v>
      </c>
      <c r="Z491" s="3">
        <f t="shared" si="105"/>
        <v>-3.1246341197166561</v>
      </c>
      <c r="AA491" s="3">
        <f t="shared" si="106"/>
        <v>0.23508926667041219</v>
      </c>
      <c r="AB491" s="3">
        <f t="shared" si="107"/>
        <v>0.62876719874500009</v>
      </c>
      <c r="AC491" s="16" t="s">
        <v>599</v>
      </c>
      <c r="AD491" s="16" t="s">
        <v>605</v>
      </c>
      <c r="AE491" s="16" t="s">
        <v>51</v>
      </c>
      <c r="AF491" s="16" t="s">
        <v>44</v>
      </c>
      <c r="AG491" s="16" t="s">
        <v>44</v>
      </c>
      <c r="AH491" s="16">
        <v>1.3360000000000001</v>
      </c>
      <c r="AI491" s="16">
        <v>0.48</v>
      </c>
      <c r="AJ491" s="16">
        <v>0.64100000000000001</v>
      </c>
      <c r="AK491" s="15" t="s">
        <v>485</v>
      </c>
    </row>
    <row r="492" spans="1:37" x14ac:dyDescent="0.5">
      <c r="A492" s="16" t="s">
        <v>2242</v>
      </c>
      <c r="B492" s="16" t="s">
        <v>2243</v>
      </c>
      <c r="C492" s="16" t="s">
        <v>2244</v>
      </c>
      <c r="D492" s="16">
        <v>3742837.875</v>
      </c>
      <c r="E492" s="16">
        <v>602027.8125</v>
      </c>
      <c r="F492" s="16">
        <v>3584808.65625</v>
      </c>
      <c r="G492" s="16">
        <v>11652070</v>
      </c>
      <c r="H492" s="16">
        <v>8405292.875</v>
      </c>
      <c r="I492" s="16">
        <v>14876570.5</v>
      </c>
      <c r="J492" s="16">
        <v>8385037.75</v>
      </c>
      <c r="K492" s="16">
        <v>5088378.3125</v>
      </c>
      <c r="L492" s="16">
        <v>2995567.0625</v>
      </c>
      <c r="M492" s="16">
        <v>348</v>
      </c>
      <c r="N492" s="16">
        <v>39.1</v>
      </c>
      <c r="O492" s="16">
        <f t="shared" si="97"/>
        <v>42005354.058750004</v>
      </c>
      <c r="P492" s="16">
        <f t="shared" si="98"/>
        <v>46585377.216249995</v>
      </c>
      <c r="Q492" s="16">
        <f t="shared" si="96"/>
        <v>4820484.21875</v>
      </c>
      <c r="R492" s="17">
        <f t="shared" si="109"/>
        <v>42005354.058750004</v>
      </c>
      <c r="S492" s="16">
        <f t="shared" si="99"/>
        <v>5518211.1150000002</v>
      </c>
      <c r="T492" s="16">
        <f t="shared" si="100"/>
        <v>-7306595.7625000002</v>
      </c>
      <c r="U492" s="16">
        <f t="shared" si="101"/>
        <v>4642199.875</v>
      </c>
      <c r="V492" s="17">
        <f t="shared" si="108"/>
        <v>4642199.875</v>
      </c>
      <c r="W492" s="16">
        <f t="shared" si="102"/>
        <v>25.324069891667534</v>
      </c>
      <c r="X492" s="16">
        <f t="shared" si="103"/>
        <v>22.146377210158963</v>
      </c>
      <c r="Y492" s="3">
        <f t="shared" si="104"/>
        <v>0.11051448033284694</v>
      </c>
      <c r="Z492" s="3">
        <f t="shared" si="105"/>
        <v>-3.1776926815085713</v>
      </c>
      <c r="AA492" s="3">
        <f t="shared" si="106"/>
        <v>0.19665641399495348</v>
      </c>
      <c r="AB492" s="3">
        <f t="shared" si="107"/>
        <v>0.70629188440710067</v>
      </c>
      <c r="AC492" s="16" t="s">
        <v>143</v>
      </c>
      <c r="AD492" s="16" t="s">
        <v>1991</v>
      </c>
      <c r="AE492" s="16" t="s">
        <v>51</v>
      </c>
      <c r="AF492" s="16" t="s">
        <v>44</v>
      </c>
      <c r="AG492" s="16" t="s">
        <v>2245</v>
      </c>
      <c r="AH492" s="16">
        <v>1.419</v>
      </c>
      <c r="AI492" s="16">
        <v>0.308</v>
      </c>
      <c r="AJ492" s="16">
        <v>0.437</v>
      </c>
      <c r="AK492" s="15" t="s">
        <v>342</v>
      </c>
    </row>
    <row r="493" spans="1:37" x14ac:dyDescent="0.5">
      <c r="A493" s="16" t="s">
        <v>2246</v>
      </c>
      <c r="B493" s="16" t="s">
        <v>2247</v>
      </c>
      <c r="C493" s="16" t="s">
        <v>2248</v>
      </c>
      <c r="D493" s="16">
        <v>3742837.875</v>
      </c>
      <c r="E493" s="16">
        <v>602027.8125</v>
      </c>
      <c r="F493" s="16">
        <v>3584808.65625</v>
      </c>
      <c r="G493" s="16">
        <v>11652070</v>
      </c>
      <c r="H493" s="16">
        <v>8405292.875</v>
      </c>
      <c r="I493" s="16">
        <v>14876570.5</v>
      </c>
      <c r="J493" s="16">
        <v>8385037.75</v>
      </c>
      <c r="K493" s="16">
        <v>5088378.3125</v>
      </c>
      <c r="L493" s="16">
        <v>2995567.0625</v>
      </c>
      <c r="M493" s="16">
        <v>339</v>
      </c>
      <c r="N493" s="16">
        <v>37.799999999999997</v>
      </c>
      <c r="O493" s="16">
        <f t="shared" si="97"/>
        <v>42005354.058750004</v>
      </c>
      <c r="P493" s="16">
        <f t="shared" si="98"/>
        <v>46585377.216249995</v>
      </c>
      <c r="Q493" s="16">
        <f t="shared" si="96"/>
        <v>4820484.21875</v>
      </c>
      <c r="R493" s="17">
        <f t="shared" si="109"/>
        <v>42005354.058750004</v>
      </c>
      <c r="S493" s="16">
        <f t="shared" si="99"/>
        <v>5518211.1150000002</v>
      </c>
      <c r="T493" s="16">
        <f t="shared" si="100"/>
        <v>-7306595.7625000002</v>
      </c>
      <c r="U493" s="16">
        <f t="shared" si="101"/>
        <v>4642199.875</v>
      </c>
      <c r="V493" s="17">
        <f t="shared" si="108"/>
        <v>4642199.875</v>
      </c>
      <c r="W493" s="16">
        <f t="shared" si="102"/>
        <v>25.324069891667534</v>
      </c>
      <c r="X493" s="16">
        <f t="shared" si="103"/>
        <v>22.146377210158963</v>
      </c>
      <c r="Y493" s="3">
        <f t="shared" si="104"/>
        <v>0.11051448033284694</v>
      </c>
      <c r="Z493" s="3">
        <f t="shared" si="105"/>
        <v>-3.1776926815085713</v>
      </c>
      <c r="AA493" s="3">
        <f t="shared" si="106"/>
        <v>0.19665641399495348</v>
      </c>
      <c r="AB493" s="3">
        <f t="shared" si="107"/>
        <v>0.70629188440710067</v>
      </c>
      <c r="AC493" s="16" t="s">
        <v>143</v>
      </c>
      <c r="AD493" s="16" t="s">
        <v>341</v>
      </c>
      <c r="AE493" s="16" t="s">
        <v>51</v>
      </c>
      <c r="AF493" s="16" t="s">
        <v>44</v>
      </c>
      <c r="AG493" s="16" t="s">
        <v>2249</v>
      </c>
      <c r="AH493" s="16">
        <v>1.419</v>
      </c>
      <c r="AI493" s="16">
        <v>0.308</v>
      </c>
      <c r="AJ493" s="16">
        <v>0.437</v>
      </c>
      <c r="AK493" s="15" t="s">
        <v>342</v>
      </c>
    </row>
    <row r="494" spans="1:37" x14ac:dyDescent="0.5">
      <c r="A494" s="16" t="s">
        <v>2250</v>
      </c>
      <c r="B494" s="16" t="s">
        <v>2251</v>
      </c>
      <c r="C494" s="16" t="s">
        <v>2252</v>
      </c>
      <c r="D494" s="16">
        <v>1144834.75</v>
      </c>
      <c r="E494" s="16">
        <v>3803188.875</v>
      </c>
      <c r="F494" s="16">
        <v>1003996.9375</v>
      </c>
      <c r="G494" s="16">
        <v>6623421</v>
      </c>
      <c r="H494" s="16">
        <v>8985742</v>
      </c>
      <c r="I494" s="16">
        <v>4045091.125</v>
      </c>
      <c r="J494" s="16">
        <v>1946399.125</v>
      </c>
      <c r="K494" s="16">
        <v>4798691.5</v>
      </c>
      <c r="L494" s="16">
        <v>2004803.25</v>
      </c>
      <c r="M494" s="16">
        <v>221</v>
      </c>
      <c r="N494" s="16">
        <v>25.5</v>
      </c>
      <c r="O494" s="16">
        <f t="shared" si="97"/>
        <v>11312870.377500001</v>
      </c>
      <c r="P494" s="16">
        <f t="shared" si="98"/>
        <v>32268873.012499999</v>
      </c>
      <c r="Q494" s="16">
        <f t="shared" si="96"/>
        <v>7981745.0625</v>
      </c>
      <c r="R494" s="17">
        <f t="shared" si="109"/>
        <v>11312870.377500001</v>
      </c>
      <c r="S494" s="16">
        <f t="shared" si="99"/>
        <v>1224468.22875</v>
      </c>
      <c r="T494" s="16">
        <f t="shared" si="100"/>
        <v>12409998.275</v>
      </c>
      <c r="U494" s="16">
        <f t="shared" si="101"/>
        <v>801564.375</v>
      </c>
      <c r="V494" s="17">
        <f t="shared" si="108"/>
        <v>1224468.22875</v>
      </c>
      <c r="W494" s="16">
        <f t="shared" si="102"/>
        <v>23.431461690266861</v>
      </c>
      <c r="X494" s="16">
        <f t="shared" si="103"/>
        <v>20.223723910135444</v>
      </c>
      <c r="Y494" s="3">
        <f t="shared" si="104"/>
        <v>0.1082367416836426</v>
      </c>
      <c r="Z494" s="3">
        <f t="shared" si="105"/>
        <v>-3.2077377801314189</v>
      </c>
      <c r="AA494" s="3">
        <f t="shared" si="106"/>
        <v>8.4072856324673872E-2</v>
      </c>
      <c r="AB494" s="3">
        <f t="shared" si="107"/>
        <v>1.0753441974386506</v>
      </c>
      <c r="AC494" s="16" t="s">
        <v>131</v>
      </c>
      <c r="AD494" s="16" t="s">
        <v>42</v>
      </c>
      <c r="AE494" s="16" t="s">
        <v>51</v>
      </c>
      <c r="AF494" s="16" t="s">
        <v>44</v>
      </c>
      <c r="AG494" s="16" t="s">
        <v>2253</v>
      </c>
      <c r="AH494" s="16">
        <v>1.7509999999999999</v>
      </c>
      <c r="AI494" s="16">
        <v>0.17299999999999999</v>
      </c>
      <c r="AJ494" s="16">
        <v>0.30299999999999999</v>
      </c>
      <c r="AK494" s="15" t="s">
        <v>45</v>
      </c>
    </row>
    <row r="495" spans="1:37" x14ac:dyDescent="0.5">
      <c r="A495" s="16" t="s">
        <v>2254</v>
      </c>
      <c r="B495" s="16" t="s">
        <v>2255</v>
      </c>
      <c r="C495" s="16" t="s">
        <v>2256</v>
      </c>
      <c r="D495" s="16">
        <v>5594998.5</v>
      </c>
      <c r="E495" s="16">
        <v>2150668.75</v>
      </c>
      <c r="F495" s="16">
        <v>3402064.75</v>
      </c>
      <c r="G495" s="16">
        <v>14078903</v>
      </c>
      <c r="H495" s="16">
        <v>13440809.5</v>
      </c>
      <c r="I495" s="16">
        <v>13500021.75</v>
      </c>
      <c r="J495" s="16">
        <v>9583702.75</v>
      </c>
      <c r="K495" s="16">
        <v>6301606</v>
      </c>
      <c r="L495" s="16">
        <v>3182567.25</v>
      </c>
      <c r="M495" s="16">
        <v>489</v>
      </c>
      <c r="N495" s="16">
        <v>54.2</v>
      </c>
      <c r="O495" s="16">
        <f t="shared" si="97"/>
        <v>37564400.039999999</v>
      </c>
      <c r="P495" s="16">
        <f t="shared" si="98"/>
        <v>49970197.504999995</v>
      </c>
      <c r="Q495" s="16">
        <f t="shared" si="96"/>
        <v>10038744.75</v>
      </c>
      <c r="R495" s="17">
        <f t="shared" si="109"/>
        <v>37564400.039999999</v>
      </c>
      <c r="S495" s="16">
        <f t="shared" si="99"/>
        <v>5105652.8174999999</v>
      </c>
      <c r="T495" s="16">
        <f t="shared" si="100"/>
        <v>-2721769</v>
      </c>
      <c r="U495" s="16">
        <f t="shared" si="101"/>
        <v>3988704.25</v>
      </c>
      <c r="V495" s="17">
        <f t="shared" si="108"/>
        <v>3988704.25</v>
      </c>
      <c r="W495" s="16">
        <f t="shared" si="102"/>
        <v>25.162862724649901</v>
      </c>
      <c r="X495" s="16">
        <f t="shared" si="103"/>
        <v>21.927488725369873</v>
      </c>
      <c r="Y495" s="3">
        <f t="shared" si="104"/>
        <v>0.10618309478529342</v>
      </c>
      <c r="Z495" s="3">
        <f t="shared" si="105"/>
        <v>-3.2353739992800294</v>
      </c>
      <c r="AA495" s="3">
        <f t="shared" si="106"/>
        <v>0.15321677238090348</v>
      </c>
      <c r="AB495" s="3">
        <f t="shared" si="107"/>
        <v>0.81469369061876551</v>
      </c>
      <c r="AC495" s="16" t="s">
        <v>599</v>
      </c>
      <c r="AD495" s="16" t="s">
        <v>389</v>
      </c>
      <c r="AE495" s="16" t="s">
        <v>80</v>
      </c>
      <c r="AF495" s="16" t="s">
        <v>44</v>
      </c>
      <c r="AG495" s="16" t="s">
        <v>44</v>
      </c>
      <c r="AH495" s="16">
        <v>1.8520000000000001</v>
      </c>
      <c r="AI495" s="16">
        <v>0.252</v>
      </c>
      <c r="AJ495" s="16">
        <v>0.46700000000000003</v>
      </c>
      <c r="AK495" s="15" t="s">
        <v>485</v>
      </c>
    </row>
    <row r="496" spans="1:37" x14ac:dyDescent="0.5">
      <c r="A496" s="16" t="s">
        <v>2257</v>
      </c>
      <c r="B496" s="16" t="s">
        <v>2258</v>
      </c>
      <c r="C496" s="16" t="s">
        <v>2259</v>
      </c>
      <c r="D496" s="16">
        <v>15978588.5625</v>
      </c>
      <c r="E496" s="16">
        <v>2594024.5</v>
      </c>
      <c r="F496" s="16">
        <v>9532431.28125</v>
      </c>
      <c r="G496" s="16">
        <v>17459157.5</v>
      </c>
      <c r="H496" s="16">
        <v>19587702.75</v>
      </c>
      <c r="I496" s="16">
        <v>31541814.5</v>
      </c>
      <c r="J496" s="16">
        <v>34481876.125</v>
      </c>
      <c r="K496" s="16">
        <v>40904576.5</v>
      </c>
      <c r="L496" s="16">
        <v>20025262.03125</v>
      </c>
      <c r="M496" s="16">
        <v>522</v>
      </c>
      <c r="N496" s="16">
        <v>56</v>
      </c>
      <c r="O496" s="16">
        <f t="shared" si="97"/>
        <v>81874905.573750004</v>
      </c>
      <c r="P496" s="16">
        <f t="shared" si="98"/>
        <v>8720551.0418749992</v>
      </c>
      <c r="Q496" s="16">
        <f t="shared" si="96"/>
        <v>10055271.46875</v>
      </c>
      <c r="R496" s="17">
        <f t="shared" si="109"/>
        <v>10055271.46875</v>
      </c>
      <c r="S496" s="16">
        <f t="shared" si="99"/>
        <v>47121978.960000001</v>
      </c>
      <c r="T496" s="16">
        <f t="shared" si="100"/>
        <v>130111101.3</v>
      </c>
      <c r="U496" s="16">
        <f t="shared" si="101"/>
        <v>18503287.5625</v>
      </c>
      <c r="V496" s="17">
        <f t="shared" si="108"/>
        <v>47121978.960000001</v>
      </c>
      <c r="W496" s="16">
        <f t="shared" si="102"/>
        <v>23.261448695763562</v>
      </c>
      <c r="X496" s="16">
        <f t="shared" si="103"/>
        <v>25.489896792849915</v>
      </c>
      <c r="Y496" s="3">
        <f t="shared" si="104"/>
        <v>4.6862960494350405</v>
      </c>
      <c r="Z496" s="3">
        <f t="shared" si="105"/>
        <v>2.2284480970863521</v>
      </c>
      <c r="AA496" s="3">
        <f t="shared" si="106"/>
        <v>0.56619601427968225</v>
      </c>
      <c r="AB496" s="3">
        <f t="shared" si="107"/>
        <v>0.24703319216348552</v>
      </c>
      <c r="AC496" s="16" t="s">
        <v>2260</v>
      </c>
      <c r="AD496" s="16" t="s">
        <v>1233</v>
      </c>
      <c r="AE496" s="16" t="s">
        <v>189</v>
      </c>
      <c r="AF496" s="16" t="s">
        <v>44</v>
      </c>
      <c r="AG496" s="16" t="s">
        <v>2261</v>
      </c>
      <c r="AH496" s="16">
        <v>3.617</v>
      </c>
      <c r="AI496" s="16">
        <v>0.48699999999999999</v>
      </c>
      <c r="AJ496" s="16">
        <v>1.76</v>
      </c>
      <c r="AK496" s="15" t="s">
        <v>45</v>
      </c>
    </row>
    <row r="497" spans="1:37" x14ac:dyDescent="0.5">
      <c r="A497" s="16" t="s">
        <v>2262</v>
      </c>
      <c r="B497" s="16" t="s">
        <v>2263</v>
      </c>
      <c r="C497" s="16" t="s">
        <v>2264</v>
      </c>
      <c r="D497" s="16">
        <v>2741637.25</v>
      </c>
      <c r="E497" s="16">
        <v>2322342.25</v>
      </c>
      <c r="F497" s="16">
        <v>1566309.375</v>
      </c>
      <c r="G497" s="16">
        <v>16226640</v>
      </c>
      <c r="H497" s="16">
        <v>4952602.5</v>
      </c>
      <c r="I497" s="16">
        <v>4097455.25</v>
      </c>
      <c r="J497" s="16">
        <v>3676902.875</v>
      </c>
      <c r="K497" s="16">
        <v>1707344.25</v>
      </c>
      <c r="L497" s="16">
        <v>2069719.875</v>
      </c>
      <c r="M497" s="16">
        <v>306</v>
      </c>
      <c r="N497" s="16">
        <v>32.700000000000003</v>
      </c>
      <c r="O497" s="16">
        <f t="shared" si="97"/>
        <v>9415862.6550000012</v>
      </c>
      <c r="P497" s="16">
        <f t="shared" si="98"/>
        <v>79426666.19749999</v>
      </c>
      <c r="Q497" s="16">
        <f t="shared" si="96"/>
        <v>3386293.125</v>
      </c>
      <c r="R497" s="17">
        <f t="shared" si="109"/>
        <v>9415862.6550000012</v>
      </c>
      <c r="S497" s="16">
        <f t="shared" si="99"/>
        <v>-756447.54</v>
      </c>
      <c r="T497" s="16">
        <f t="shared" si="100"/>
        <v>6242290.2000000002</v>
      </c>
      <c r="U497" s="16">
        <f t="shared" si="101"/>
        <v>935265.625</v>
      </c>
      <c r="V497" s="17">
        <f t="shared" si="108"/>
        <v>935265.625</v>
      </c>
      <c r="W497" s="16">
        <f t="shared" si="102"/>
        <v>23.166661845903217</v>
      </c>
      <c r="X497" s="16">
        <f t="shared" si="103"/>
        <v>19.835016637775556</v>
      </c>
      <c r="Y497" s="3">
        <f t="shared" si="104"/>
        <v>9.9328724225109244E-2</v>
      </c>
      <c r="Z497" s="3">
        <f t="shared" si="105"/>
        <v>-3.3316452081276582</v>
      </c>
      <c r="AA497" s="3">
        <f t="shared" si="106"/>
        <v>0.3298789136056498</v>
      </c>
      <c r="AB497" s="3">
        <f t="shared" si="107"/>
        <v>0.4816454443739982</v>
      </c>
      <c r="AC497" s="16" t="s">
        <v>2265</v>
      </c>
      <c r="AD497" s="16" t="s">
        <v>311</v>
      </c>
      <c r="AE497" s="16" t="s">
        <v>51</v>
      </c>
      <c r="AF497" s="16" t="s">
        <v>44</v>
      </c>
      <c r="AG497" s="16" t="s">
        <v>2266</v>
      </c>
      <c r="AH497" s="16">
        <v>0.89100000000000001</v>
      </c>
      <c r="AI497" s="16">
        <v>0.46899999999999997</v>
      </c>
      <c r="AJ497" s="16">
        <v>0.41799999999999998</v>
      </c>
      <c r="AK497" s="15" t="s">
        <v>45</v>
      </c>
    </row>
    <row r="498" spans="1:37" x14ac:dyDescent="0.5">
      <c r="A498" s="16" t="s">
        <v>2267</v>
      </c>
      <c r="B498" s="16" t="s">
        <v>2268</v>
      </c>
      <c r="C498" s="16" t="s">
        <v>2269</v>
      </c>
      <c r="D498" s="16">
        <v>1172461.34375</v>
      </c>
      <c r="E498" s="16"/>
      <c r="F498" s="16"/>
      <c r="G498" s="16">
        <v>13938049</v>
      </c>
      <c r="H498" s="16">
        <v>4226343.875</v>
      </c>
      <c r="I498" s="16"/>
      <c r="J498" s="16">
        <v>2040413.5625</v>
      </c>
      <c r="K498" s="16">
        <v>336303</v>
      </c>
      <c r="L498" s="16"/>
      <c r="M498" s="16">
        <v>812</v>
      </c>
      <c r="N498" s="16">
        <v>89.2</v>
      </c>
      <c r="O498" s="16">
        <f t="shared" si="97"/>
        <v>0</v>
      </c>
      <c r="P498" s="16">
        <f t="shared" si="98"/>
        <v>75189311.295312494</v>
      </c>
      <c r="Q498" s="16">
        <f t="shared" si="96"/>
        <v>4226343.875</v>
      </c>
      <c r="R498" s="17">
        <f t="shared" si="109"/>
        <v>4226343.875</v>
      </c>
      <c r="S498" s="16">
        <f t="shared" si="99"/>
        <v>413652.69</v>
      </c>
      <c r="T498" s="16">
        <f t="shared" si="100"/>
        <v>0</v>
      </c>
      <c r="U498" s="16">
        <f t="shared" si="101"/>
        <v>867952.21875</v>
      </c>
      <c r="V498" s="17">
        <f t="shared" si="108"/>
        <v>413652.69</v>
      </c>
      <c r="W498" s="16">
        <f t="shared" si="102"/>
        <v>22.010978725753169</v>
      </c>
      <c r="X498" s="16">
        <f t="shared" si="103"/>
        <v>18.658060438523325</v>
      </c>
      <c r="Y498" s="3">
        <f t="shared" si="104"/>
        <v>9.7874830405275531E-2</v>
      </c>
      <c r="Z498" s="3">
        <f t="shared" si="105"/>
        <v>-3.3529182872298455</v>
      </c>
      <c r="AA498" s="3">
        <f t="shared" si="106"/>
        <v>0.40064482494911402</v>
      </c>
      <c r="AB498" s="3">
        <f t="shared" si="107"/>
        <v>0.39724046258364359</v>
      </c>
      <c r="AC498" s="16" t="s">
        <v>131</v>
      </c>
      <c r="AD498" s="16" t="s">
        <v>42</v>
      </c>
      <c r="AE498" s="16" t="s">
        <v>51</v>
      </c>
      <c r="AF498" s="16" t="s">
        <v>44</v>
      </c>
      <c r="AG498" s="16" t="s">
        <v>2270</v>
      </c>
      <c r="AH498" s="16">
        <v>0.70699999999999996</v>
      </c>
      <c r="AI498" s="16">
        <v>0.153</v>
      </c>
      <c r="AJ498" s="16">
        <v>0.108</v>
      </c>
      <c r="AK498" s="15" t="s">
        <v>45</v>
      </c>
    </row>
    <row r="499" spans="1:37" x14ac:dyDescent="0.5">
      <c r="A499" s="16" t="s">
        <v>2271</v>
      </c>
      <c r="B499" s="16" t="s">
        <v>2272</v>
      </c>
      <c r="C499" s="16" t="s">
        <v>2273</v>
      </c>
      <c r="D499" s="16">
        <v>3721097.375</v>
      </c>
      <c r="E499" s="16">
        <v>1312773.5</v>
      </c>
      <c r="F499" s="16">
        <v>2067914.75</v>
      </c>
      <c r="G499" s="16">
        <v>14457522.5</v>
      </c>
      <c r="H499" s="16">
        <v>10862448</v>
      </c>
      <c r="I499" s="16">
        <v>5835973.5</v>
      </c>
      <c r="J499" s="16">
        <v>14048503.75</v>
      </c>
      <c r="K499" s="16">
        <v>4722915.625</v>
      </c>
      <c r="L499" s="16">
        <v>4804980.25</v>
      </c>
      <c r="M499" s="16">
        <v>616</v>
      </c>
      <c r="N499" s="16">
        <v>68.099999999999994</v>
      </c>
      <c r="O499" s="16">
        <f t="shared" si="97"/>
        <v>14017178.550000001</v>
      </c>
      <c r="P499" s="16">
        <f t="shared" si="98"/>
        <v>63237543.986249998</v>
      </c>
      <c r="Q499" s="16">
        <f t="shared" si="96"/>
        <v>8794533.25</v>
      </c>
      <c r="R499" s="17">
        <f t="shared" si="109"/>
        <v>14017178.550000001</v>
      </c>
      <c r="S499" s="16">
        <f t="shared" si="99"/>
        <v>4194474.8137499997</v>
      </c>
      <c r="T499" s="16">
        <f t="shared" si="100"/>
        <v>33939612.200000003</v>
      </c>
      <c r="U499" s="16">
        <f t="shared" si="101"/>
        <v>10327406.375</v>
      </c>
      <c r="V499" s="17">
        <f t="shared" si="108"/>
        <v>10327406.375</v>
      </c>
      <c r="W499" s="16">
        <f t="shared" si="102"/>
        <v>23.740692649682725</v>
      </c>
      <c r="X499" s="16">
        <f t="shared" si="103"/>
        <v>23.29997464544789</v>
      </c>
      <c r="Y499" s="3">
        <f t="shared" si="104"/>
        <v>0.73676784084340563</v>
      </c>
      <c r="Z499" s="3">
        <f t="shared" si="105"/>
        <v>-0.44071800423483587</v>
      </c>
      <c r="AA499" s="3">
        <f t="shared" si="106"/>
        <v>0.29857120652512503</v>
      </c>
      <c r="AB499" s="3">
        <f t="shared" si="107"/>
        <v>0.52495207688628487</v>
      </c>
      <c r="AC499" s="16" t="s">
        <v>1405</v>
      </c>
      <c r="AD499" s="16" t="s">
        <v>311</v>
      </c>
      <c r="AE499" s="16" t="s">
        <v>60</v>
      </c>
      <c r="AF499" s="16" t="s">
        <v>44</v>
      </c>
      <c r="AG499" s="16" t="s">
        <v>2274</v>
      </c>
      <c r="AH499" s="16">
        <v>2.3239999999999998</v>
      </c>
      <c r="AI499" s="16">
        <v>0.19</v>
      </c>
      <c r="AJ499" s="16">
        <v>0.442</v>
      </c>
      <c r="AK499" s="15" t="s">
        <v>45</v>
      </c>
    </row>
    <row r="500" spans="1:37" x14ac:dyDescent="0.5">
      <c r="A500" s="16" t="s">
        <v>2275</v>
      </c>
      <c r="B500" s="16" t="s">
        <v>2276</v>
      </c>
      <c r="C500" s="16" t="s">
        <v>2277</v>
      </c>
      <c r="D500" s="16">
        <v>9852510.5</v>
      </c>
      <c r="E500" s="16">
        <v>1047533.0625</v>
      </c>
      <c r="F500" s="16">
        <v>1995534.5</v>
      </c>
      <c r="G500" s="16">
        <v>26143735</v>
      </c>
      <c r="H500" s="16">
        <v>11716056.75</v>
      </c>
      <c r="I500" s="16">
        <v>21284905.75</v>
      </c>
      <c r="J500" s="16">
        <v>16819800.5</v>
      </c>
      <c r="K500" s="16">
        <v>15270050</v>
      </c>
      <c r="L500" s="16">
        <v>1119893.5</v>
      </c>
      <c r="M500" s="16">
        <v>205</v>
      </c>
      <c r="N500" s="16">
        <v>22.7</v>
      </c>
      <c r="O500" s="16">
        <f t="shared" si="97"/>
        <v>71756461.049999997</v>
      </c>
      <c r="P500" s="16">
        <f t="shared" si="98"/>
        <v>95955312.304999992</v>
      </c>
      <c r="Q500" s="16">
        <f t="shared" si="96"/>
        <v>9720522.25</v>
      </c>
      <c r="R500" s="17">
        <f t="shared" si="109"/>
        <v>71756461.049999997</v>
      </c>
      <c r="S500" s="16">
        <f t="shared" si="99"/>
        <v>17493695.833124999</v>
      </c>
      <c r="T500" s="16">
        <f t="shared" si="100"/>
        <v>-10857948.4</v>
      </c>
      <c r="U500" s="16">
        <f t="shared" si="101"/>
        <v>6967290</v>
      </c>
      <c r="V500" s="17">
        <f t="shared" si="108"/>
        <v>6967290</v>
      </c>
      <c r="W500" s="16">
        <f t="shared" si="102"/>
        <v>26.096605404085285</v>
      </c>
      <c r="X500" s="16">
        <f t="shared" si="103"/>
        <v>22.73216618326261</v>
      </c>
      <c r="Y500" s="3">
        <f t="shared" si="104"/>
        <v>9.7096343633017002E-2</v>
      </c>
      <c r="Z500" s="3">
        <f t="shared" si="105"/>
        <v>-3.3644392208226757</v>
      </c>
      <c r="AA500" s="3">
        <f t="shared" si="106"/>
        <v>0.21070932016201493</v>
      </c>
      <c r="AB500" s="3">
        <f t="shared" si="107"/>
        <v>0.676316254114668</v>
      </c>
      <c r="AC500" s="16" t="s">
        <v>2278</v>
      </c>
      <c r="AD500" s="16" t="s">
        <v>195</v>
      </c>
      <c r="AE500" s="16" t="s">
        <v>51</v>
      </c>
      <c r="AF500" s="16" t="s">
        <v>44</v>
      </c>
      <c r="AG500" s="16" t="s">
        <v>2279</v>
      </c>
      <c r="AH500" s="16">
        <v>7.6520000000000001</v>
      </c>
      <c r="AI500" s="16">
        <v>9.4E-2</v>
      </c>
      <c r="AJ500" s="16">
        <v>0.71699999999999997</v>
      </c>
      <c r="AK500" s="15" t="s">
        <v>82</v>
      </c>
    </row>
    <row r="501" spans="1:37" x14ac:dyDescent="0.5">
      <c r="A501" s="16" t="s">
        <v>2280</v>
      </c>
      <c r="B501" s="16" t="s">
        <v>2281</v>
      </c>
      <c r="C501" s="16" t="s">
        <v>2282</v>
      </c>
      <c r="D501" s="16">
        <v>18862603.875</v>
      </c>
      <c r="E501" s="16">
        <v>19586810.625</v>
      </c>
      <c r="F501" s="16">
        <v>14148900.75</v>
      </c>
      <c r="G501" s="16">
        <v>55473616</v>
      </c>
      <c r="H501" s="16">
        <v>18372517</v>
      </c>
      <c r="I501" s="16">
        <v>29821335.390625</v>
      </c>
      <c r="J501" s="16">
        <v>34989522.5</v>
      </c>
      <c r="K501" s="16">
        <v>19428721.25</v>
      </c>
      <c r="L501" s="16">
        <v>14597902.125</v>
      </c>
      <c r="M501" s="16">
        <v>955</v>
      </c>
      <c r="N501" s="16">
        <v>108.6</v>
      </c>
      <c r="O501" s="16">
        <f t="shared" si="97"/>
        <v>58301456.863125004</v>
      </c>
      <c r="P501" s="16">
        <f t="shared" si="98"/>
        <v>215638861.41624999</v>
      </c>
      <c r="Q501" s="16">
        <f t="shared" si="96"/>
        <v>4223616.25</v>
      </c>
      <c r="R501" s="17">
        <f t="shared" si="109"/>
        <v>58301456.863125004</v>
      </c>
      <c r="S501" s="16">
        <f t="shared" si="99"/>
        <v>-194449.93124999999</v>
      </c>
      <c r="T501" s="16">
        <f t="shared" si="100"/>
        <v>5567617.0499999998</v>
      </c>
      <c r="U501" s="16">
        <f t="shared" si="101"/>
        <v>16126918.625</v>
      </c>
      <c r="V501" s="17">
        <f t="shared" si="108"/>
        <v>5567617.0499999998</v>
      </c>
      <c r="W501" s="16">
        <f t="shared" si="102"/>
        <v>25.797028598802747</v>
      </c>
      <c r="X501" s="16">
        <f t="shared" si="103"/>
        <v>22.408628552948727</v>
      </c>
      <c r="Y501" s="3">
        <f t="shared" si="104"/>
        <v>9.5497048436905416E-2</v>
      </c>
      <c r="Z501" s="3">
        <f t="shared" si="105"/>
        <v>-3.3884000458540213</v>
      </c>
      <c r="AA501" s="3">
        <f t="shared" si="106"/>
        <v>0.32146072506712142</v>
      </c>
      <c r="AB501" s="3">
        <f t="shared" si="107"/>
        <v>0.49287208006031541</v>
      </c>
      <c r="AC501" s="16" t="s">
        <v>41</v>
      </c>
      <c r="AD501" s="16" t="s">
        <v>42</v>
      </c>
      <c r="AE501" s="16" t="s">
        <v>60</v>
      </c>
      <c r="AF501" s="16" t="s">
        <v>44</v>
      </c>
      <c r="AG501" s="16" t="s">
        <v>2283</v>
      </c>
      <c r="AH501" s="16">
        <v>1.03</v>
      </c>
      <c r="AI501" s="16">
        <v>0.63300000000000001</v>
      </c>
      <c r="AJ501" s="16">
        <v>0.65200000000000002</v>
      </c>
      <c r="AK501" s="15" t="s">
        <v>45</v>
      </c>
    </row>
    <row r="502" spans="1:37" x14ac:dyDescent="0.5">
      <c r="A502" s="16" t="s">
        <v>2284</v>
      </c>
      <c r="B502" s="16" t="s">
        <v>2285</v>
      </c>
      <c r="C502" s="16" t="s">
        <v>2286</v>
      </c>
      <c r="D502" s="16">
        <v>73092073</v>
      </c>
      <c r="E502" s="16">
        <v>73399006.5625</v>
      </c>
      <c r="F502" s="16">
        <v>57619112.25</v>
      </c>
      <c r="G502" s="16">
        <v>337872881</v>
      </c>
      <c r="H502" s="16">
        <v>182781428</v>
      </c>
      <c r="I502" s="16">
        <v>146667704.25</v>
      </c>
      <c r="J502" s="16">
        <v>103897105.5</v>
      </c>
      <c r="K502" s="16">
        <v>79694969</v>
      </c>
      <c r="L502" s="16">
        <v>77119650</v>
      </c>
      <c r="M502" s="16">
        <v>320</v>
      </c>
      <c r="N502" s="16">
        <v>34.200000000000003</v>
      </c>
      <c r="O502" s="16">
        <f t="shared" si="97"/>
        <v>331260762.24000001</v>
      </c>
      <c r="P502" s="16">
        <f t="shared" si="98"/>
        <v>1559558959.1199999</v>
      </c>
      <c r="Q502" s="16">
        <f t="shared" si="96"/>
        <v>125162315.75</v>
      </c>
      <c r="R502" s="17">
        <f t="shared" si="109"/>
        <v>331260762.24000001</v>
      </c>
      <c r="S502" s="16">
        <f t="shared" si="99"/>
        <v>7744033.7981249997</v>
      </c>
      <c r="T502" s="16">
        <f t="shared" si="100"/>
        <v>241806668.09999999</v>
      </c>
      <c r="U502" s="16">
        <f t="shared" si="101"/>
        <v>30805032.5</v>
      </c>
      <c r="V502" s="17">
        <f t="shared" si="108"/>
        <v>30805032.5</v>
      </c>
      <c r="W502" s="16">
        <f t="shared" si="102"/>
        <v>28.30339208574679</v>
      </c>
      <c r="X502" s="16">
        <f t="shared" si="103"/>
        <v>24.876662721940551</v>
      </c>
      <c r="Y502" s="3">
        <f t="shared" si="104"/>
        <v>9.2993303196234292E-2</v>
      </c>
      <c r="Z502" s="3">
        <f t="shared" si="105"/>
        <v>-3.4267293638062393</v>
      </c>
      <c r="AA502" s="3">
        <f t="shared" si="106"/>
        <v>0.26327512573134892</v>
      </c>
      <c r="AB502" s="3">
        <f t="shared" si="107"/>
        <v>0.57959017115569966</v>
      </c>
      <c r="AC502" s="16" t="s">
        <v>1421</v>
      </c>
      <c r="AD502" s="16" t="s">
        <v>311</v>
      </c>
      <c r="AE502" s="16" t="s">
        <v>43</v>
      </c>
      <c r="AF502" s="16" t="s">
        <v>44</v>
      </c>
      <c r="AG502" s="16" t="s">
        <v>44</v>
      </c>
      <c r="AH502" s="16">
        <v>1.0900000000000001</v>
      </c>
      <c r="AI502" s="16">
        <v>0.4</v>
      </c>
      <c r="AJ502" s="16">
        <v>0.436</v>
      </c>
      <c r="AK502" s="15" t="s">
        <v>290</v>
      </c>
    </row>
    <row r="503" spans="1:37" x14ac:dyDescent="0.5">
      <c r="A503" s="16" t="s">
        <v>2287</v>
      </c>
      <c r="B503" s="16" t="s">
        <v>2288</v>
      </c>
      <c r="C503" s="16" t="s">
        <v>2289</v>
      </c>
      <c r="D503" s="16">
        <v>7964782.75</v>
      </c>
      <c r="E503" s="16"/>
      <c r="F503" s="16"/>
      <c r="G503" s="16">
        <v>25277184.5</v>
      </c>
      <c r="H503" s="16">
        <v>8298536</v>
      </c>
      <c r="I503" s="16">
        <v>12242979</v>
      </c>
      <c r="J503" s="16">
        <v>15806230.75</v>
      </c>
      <c r="K503" s="16">
        <v>3441468.75</v>
      </c>
      <c r="L503" s="16"/>
      <c r="M503" s="16">
        <v>729</v>
      </c>
      <c r="N503" s="16">
        <v>80.2</v>
      </c>
      <c r="O503" s="16">
        <f t="shared" si="97"/>
        <v>45543881.880000003</v>
      </c>
      <c r="P503" s="16">
        <f t="shared" si="98"/>
        <v>101970046.30749999</v>
      </c>
      <c r="Q503" s="16">
        <f t="shared" si="96"/>
        <v>8298536</v>
      </c>
      <c r="R503" s="17">
        <f t="shared" si="109"/>
        <v>45543881.880000003</v>
      </c>
      <c r="S503" s="16">
        <f t="shared" si="99"/>
        <v>4233006.5625</v>
      </c>
      <c r="T503" s="16">
        <f t="shared" si="100"/>
        <v>0</v>
      </c>
      <c r="U503" s="16">
        <f t="shared" si="101"/>
        <v>7841448</v>
      </c>
      <c r="V503" s="17">
        <f t="shared" si="108"/>
        <v>4233006.5625</v>
      </c>
      <c r="W503" s="16">
        <f t="shared" si="102"/>
        <v>25.440753927366973</v>
      </c>
      <c r="X503" s="16">
        <f t="shared" si="103"/>
        <v>22.013251294616197</v>
      </c>
      <c r="Y503" s="3">
        <f t="shared" si="104"/>
        <v>9.2943473146474789E-2</v>
      </c>
      <c r="Z503" s="3">
        <f t="shared" si="105"/>
        <v>-3.427502632750774</v>
      </c>
      <c r="AA503" s="3">
        <f t="shared" si="106"/>
        <v>0.24571719928847335</v>
      </c>
      <c r="AB503" s="3">
        <f t="shared" si="107"/>
        <v>0.60956444346029359</v>
      </c>
      <c r="AC503" s="16" t="s">
        <v>2290</v>
      </c>
      <c r="AD503" s="16" t="s">
        <v>72</v>
      </c>
      <c r="AE503" s="16" t="s">
        <v>51</v>
      </c>
      <c r="AF503" s="16" t="s">
        <v>44</v>
      </c>
      <c r="AG503" s="16" t="s">
        <v>2291</v>
      </c>
      <c r="AH503" s="16">
        <v>0.92600000000000005</v>
      </c>
      <c r="AI503" s="16">
        <v>0.65100000000000002</v>
      </c>
      <c r="AJ503" s="16">
        <v>0.60199999999999998</v>
      </c>
      <c r="AK503" s="15" t="s">
        <v>45</v>
      </c>
    </row>
    <row r="504" spans="1:37" x14ac:dyDescent="0.5">
      <c r="A504" s="16" t="s">
        <v>2292</v>
      </c>
      <c r="B504" s="16" t="s">
        <v>2293</v>
      </c>
      <c r="C504" s="16" t="s">
        <v>2294</v>
      </c>
      <c r="D504" s="16"/>
      <c r="E504" s="16">
        <v>2361066.5</v>
      </c>
      <c r="F504" s="16"/>
      <c r="G504" s="16">
        <v>7598614</v>
      </c>
      <c r="H504" s="16">
        <v>7361599.5</v>
      </c>
      <c r="I504" s="16"/>
      <c r="J504" s="16">
        <v>7320390.5</v>
      </c>
      <c r="K504" s="16">
        <v>4468504.5</v>
      </c>
      <c r="L504" s="16">
        <v>4221551</v>
      </c>
      <c r="M504" s="16">
        <v>203</v>
      </c>
      <c r="N504" s="16">
        <v>23.6</v>
      </c>
      <c r="O504" s="16">
        <f t="shared" si="97"/>
        <v>0</v>
      </c>
      <c r="P504" s="16">
        <f t="shared" si="98"/>
        <v>44755836.460000001</v>
      </c>
      <c r="Q504" s="16">
        <f t="shared" si="96"/>
        <v>7361599.5</v>
      </c>
      <c r="R504" s="17">
        <f t="shared" si="109"/>
        <v>7361599.5</v>
      </c>
      <c r="S504" s="16">
        <f t="shared" si="99"/>
        <v>2592148.7399999998</v>
      </c>
      <c r="T504" s="16">
        <f t="shared" si="100"/>
        <v>52347232.399999999</v>
      </c>
      <c r="U504" s="16">
        <f t="shared" si="101"/>
        <v>7320390.5</v>
      </c>
      <c r="V504" s="17">
        <f t="shared" si="108"/>
        <v>7320390.5</v>
      </c>
      <c r="W504" s="16">
        <f t="shared" si="102"/>
        <v>22.811587832890094</v>
      </c>
      <c r="X504" s="16">
        <f t="shared" si="103"/>
        <v>22.803489179225142</v>
      </c>
      <c r="Y504" s="3">
        <f t="shared" si="104"/>
        <v>0.99440216762675016</v>
      </c>
      <c r="Z504" s="3">
        <f t="shared" si="105"/>
        <v>-8.098653664950611E-3</v>
      </c>
      <c r="AA504" s="3">
        <f t="shared" si="106"/>
        <v>0.27003453147815137</v>
      </c>
      <c r="AB504" s="3">
        <f t="shared" si="107"/>
        <v>0.56858069557623558</v>
      </c>
      <c r="AC504" s="16" t="s">
        <v>890</v>
      </c>
      <c r="AD504" s="16" t="s">
        <v>113</v>
      </c>
      <c r="AE504" s="16" t="s">
        <v>60</v>
      </c>
      <c r="AF504" s="16" t="s">
        <v>44</v>
      </c>
      <c r="AG504" s="16" t="s">
        <v>61</v>
      </c>
      <c r="AH504" s="16">
        <v>1.893</v>
      </c>
      <c r="AI504" s="16">
        <v>0.316</v>
      </c>
      <c r="AJ504" s="16">
        <v>0.59699999999999998</v>
      </c>
      <c r="AK504" s="15" t="s">
        <v>62</v>
      </c>
    </row>
    <row r="505" spans="1:37" x14ac:dyDescent="0.5">
      <c r="A505" s="16" t="s">
        <v>2295</v>
      </c>
      <c r="B505" s="16" t="s">
        <v>2296</v>
      </c>
      <c r="C505" s="16" t="s">
        <v>2297</v>
      </c>
      <c r="D505" s="16">
        <v>29598133.25</v>
      </c>
      <c r="E505" s="16">
        <v>35599060.75</v>
      </c>
      <c r="F505" s="16">
        <v>34338652.5</v>
      </c>
      <c r="G505" s="16">
        <v>151750943</v>
      </c>
      <c r="H505" s="16">
        <v>120974208</v>
      </c>
      <c r="I505" s="16">
        <v>67103075.5</v>
      </c>
      <c r="J505" s="16">
        <v>53299800</v>
      </c>
      <c r="K505" s="16">
        <v>44469245.25</v>
      </c>
      <c r="L505" s="16">
        <v>30540260.5</v>
      </c>
      <c r="M505" s="16">
        <v>378</v>
      </c>
      <c r="N505" s="16">
        <v>39.6</v>
      </c>
      <c r="O505" s="16">
        <f t="shared" si="97"/>
        <v>121883653.56</v>
      </c>
      <c r="P505" s="16">
        <f t="shared" si="98"/>
        <v>719480049.42750001</v>
      </c>
      <c r="Q505" s="16">
        <f t="shared" si="96"/>
        <v>86635555.5</v>
      </c>
      <c r="R505" s="17">
        <f t="shared" si="109"/>
        <v>121883653.56</v>
      </c>
      <c r="S505" s="16">
        <f t="shared" si="99"/>
        <v>10910326.935000001</v>
      </c>
      <c r="T505" s="16">
        <f t="shared" si="100"/>
        <v>-47100060.800000004</v>
      </c>
      <c r="U505" s="16">
        <f t="shared" si="101"/>
        <v>23701666.75</v>
      </c>
      <c r="V505" s="17">
        <f t="shared" si="108"/>
        <v>10910326.935000001</v>
      </c>
      <c r="W505" s="16">
        <f t="shared" si="102"/>
        <v>26.860929410821857</v>
      </c>
      <c r="X505" s="16">
        <f t="shared" si="103"/>
        <v>23.37919099781038</v>
      </c>
      <c r="Y505" s="3">
        <f t="shared" si="104"/>
        <v>8.9514275428485932E-2</v>
      </c>
      <c r="Z505" s="3">
        <f t="shared" si="105"/>
        <v>-3.4817384130114739</v>
      </c>
      <c r="AA505" s="3">
        <f t="shared" si="106"/>
        <v>0.30128137621515239</v>
      </c>
      <c r="AB505" s="3">
        <f t="shared" si="107"/>
        <v>0.52102771352071386</v>
      </c>
      <c r="AC505" s="16" t="s">
        <v>1421</v>
      </c>
      <c r="AD505" s="16" t="s">
        <v>311</v>
      </c>
      <c r="AE505" s="16" t="s">
        <v>2298</v>
      </c>
      <c r="AF505" s="16" t="s">
        <v>44</v>
      </c>
      <c r="AG505" s="16" t="s">
        <v>366</v>
      </c>
      <c r="AH505" s="16">
        <v>1.2949999999999999</v>
      </c>
      <c r="AI505" s="16">
        <v>0.28399999999999997</v>
      </c>
      <c r="AJ505" s="16">
        <v>0.36799999999999999</v>
      </c>
      <c r="AK505" s="15" t="s">
        <v>45</v>
      </c>
    </row>
    <row r="506" spans="1:37" x14ac:dyDescent="0.5">
      <c r="A506" s="16" t="s">
        <v>2299</v>
      </c>
      <c r="B506" s="16" t="s">
        <v>2300</v>
      </c>
      <c r="C506" s="16" t="s">
        <v>2301</v>
      </c>
      <c r="D506" s="16">
        <v>11847193.75</v>
      </c>
      <c r="E506" s="16">
        <v>7056285.75</v>
      </c>
      <c r="F506" s="16">
        <v>14868582.5</v>
      </c>
      <c r="G506" s="16">
        <v>17997324.5</v>
      </c>
      <c r="H506" s="16">
        <v>27945277</v>
      </c>
      <c r="I506" s="16">
        <v>54211892</v>
      </c>
      <c r="J506" s="16">
        <v>15055909.9375</v>
      </c>
      <c r="K506" s="16">
        <v>25570916.5</v>
      </c>
      <c r="L506" s="16">
        <v>9525023</v>
      </c>
      <c r="M506" s="16">
        <v>394</v>
      </c>
      <c r="N506" s="16">
        <v>44.7</v>
      </c>
      <c r="O506" s="16">
        <f t="shared" si="97"/>
        <v>146357111.34</v>
      </c>
      <c r="P506" s="16">
        <f t="shared" si="98"/>
        <v>36224270.1175</v>
      </c>
      <c r="Q506" s="16">
        <f t="shared" si="96"/>
        <v>13076694.5</v>
      </c>
      <c r="R506" s="17">
        <f t="shared" si="109"/>
        <v>36224270.1175</v>
      </c>
      <c r="S506" s="16">
        <f t="shared" si="99"/>
        <v>22772995.822499998</v>
      </c>
      <c r="T506" s="16">
        <f t="shared" si="100"/>
        <v>-66260137.800000004</v>
      </c>
      <c r="U506" s="16">
        <f t="shared" si="101"/>
        <v>3208716.1875</v>
      </c>
      <c r="V506" s="17">
        <f t="shared" si="108"/>
        <v>3208716.1875</v>
      </c>
      <c r="W506" s="16">
        <f t="shared" si="102"/>
        <v>25.1104532854369</v>
      </c>
      <c r="X506" s="16">
        <f t="shared" si="103"/>
        <v>21.613564757512297</v>
      </c>
      <c r="Y506" s="3">
        <f t="shared" si="104"/>
        <v>8.8579181225513892E-2</v>
      </c>
      <c r="Z506" s="3">
        <f t="shared" si="105"/>
        <v>-3.4968885279246056</v>
      </c>
      <c r="AA506" s="3">
        <f t="shared" si="106"/>
        <v>0.15314858795503938</v>
      </c>
      <c r="AB506" s="3">
        <f t="shared" si="107"/>
        <v>0.81488700307655093</v>
      </c>
      <c r="AC506" s="16" t="s">
        <v>615</v>
      </c>
      <c r="AD506" s="16" t="s">
        <v>522</v>
      </c>
      <c r="AE506" s="16" t="s">
        <v>80</v>
      </c>
      <c r="AF506" s="16" t="s">
        <v>44</v>
      </c>
      <c r="AG506" s="16" t="s">
        <v>2302</v>
      </c>
      <c r="AH506" s="16">
        <v>1.2709999999999999</v>
      </c>
      <c r="AI506" s="16">
        <v>0.42399999999999999</v>
      </c>
      <c r="AJ506" s="16">
        <v>0.53900000000000003</v>
      </c>
      <c r="AK506" s="15" t="s">
        <v>485</v>
      </c>
    </row>
    <row r="507" spans="1:37" x14ac:dyDescent="0.5">
      <c r="A507" s="16" t="s">
        <v>2303</v>
      </c>
      <c r="B507" s="16" t="s">
        <v>2304</v>
      </c>
      <c r="C507" s="16" t="s">
        <v>2305</v>
      </c>
      <c r="D507" s="16">
        <v>3679994.5</v>
      </c>
      <c r="E507" s="16">
        <v>1844696.625</v>
      </c>
      <c r="F507" s="16">
        <v>3562027.75</v>
      </c>
      <c r="G507" s="16">
        <v>16160844</v>
      </c>
      <c r="H507" s="16">
        <v>8661150</v>
      </c>
      <c r="I507" s="16">
        <v>18992588</v>
      </c>
      <c r="J507" s="16">
        <v>8657672</v>
      </c>
      <c r="K507" s="16">
        <v>7083000.5</v>
      </c>
      <c r="L507" s="16">
        <v>3275947.25</v>
      </c>
      <c r="M507" s="16">
        <v>340</v>
      </c>
      <c r="N507" s="16">
        <v>37.299999999999997</v>
      </c>
      <c r="O507" s="16">
        <f t="shared" si="97"/>
        <v>57401684.130000003</v>
      </c>
      <c r="P507" s="16">
        <f t="shared" si="98"/>
        <v>73512203.554999992</v>
      </c>
      <c r="Q507" s="16">
        <f t="shared" si="96"/>
        <v>5099122.25</v>
      </c>
      <c r="R507" s="17">
        <f t="shared" si="109"/>
        <v>57401684.130000003</v>
      </c>
      <c r="S507" s="16">
        <f t="shared" si="99"/>
        <v>6443113.7662500003</v>
      </c>
      <c r="T507" s="16">
        <f t="shared" si="100"/>
        <v>-3547398.2</v>
      </c>
      <c r="U507" s="16">
        <f t="shared" si="101"/>
        <v>4977677.5</v>
      </c>
      <c r="V507" s="17">
        <f t="shared" si="108"/>
        <v>4977677.5</v>
      </c>
      <c r="W507" s="16">
        <f t="shared" si="102"/>
        <v>25.774589729515917</v>
      </c>
      <c r="X507" s="16">
        <f t="shared" si="103"/>
        <v>22.247041331538949</v>
      </c>
      <c r="Y507" s="3">
        <f t="shared" si="104"/>
        <v>8.6716575923571251E-2</v>
      </c>
      <c r="Z507" s="3">
        <f t="shared" si="105"/>
        <v>-3.5275483979769686</v>
      </c>
      <c r="AA507" s="3">
        <f t="shared" si="106"/>
        <v>0.19920432035962066</v>
      </c>
      <c r="AB507" s="3">
        <f t="shared" si="107"/>
        <v>0.70070124679587342</v>
      </c>
      <c r="AC507" s="16" t="s">
        <v>861</v>
      </c>
      <c r="AD507" s="16" t="s">
        <v>414</v>
      </c>
      <c r="AE507" s="16" t="s">
        <v>51</v>
      </c>
      <c r="AF507" s="16" t="s">
        <v>44</v>
      </c>
      <c r="AG507" s="16" t="s">
        <v>2306</v>
      </c>
      <c r="AH507" s="16">
        <v>1.988</v>
      </c>
      <c r="AI507" s="16">
        <v>0.22</v>
      </c>
      <c r="AJ507" s="16">
        <v>0.438</v>
      </c>
      <c r="AK507" s="15" t="s">
        <v>82</v>
      </c>
    </row>
    <row r="508" spans="1:37" x14ac:dyDescent="0.5">
      <c r="A508" s="16" t="s">
        <v>2307</v>
      </c>
      <c r="B508" s="16" t="s">
        <v>2308</v>
      </c>
      <c r="C508" s="16" t="s">
        <v>2309</v>
      </c>
      <c r="D508" s="16">
        <v>3365468.125</v>
      </c>
      <c r="E508" s="16">
        <v>2075154.5</v>
      </c>
      <c r="F508" s="16">
        <v>2976927.25</v>
      </c>
      <c r="G508" s="16">
        <v>13074053</v>
      </c>
      <c r="H508" s="16">
        <v>19444228</v>
      </c>
      <c r="I508" s="16">
        <v>10147290.5</v>
      </c>
      <c r="J508" s="16">
        <v>19570401.5</v>
      </c>
      <c r="K508" s="16">
        <v>8894200.5</v>
      </c>
      <c r="L508" s="16">
        <v>4867064.5</v>
      </c>
      <c r="M508" s="16">
        <v>176</v>
      </c>
      <c r="N508" s="16">
        <v>20.7</v>
      </c>
      <c r="O508" s="16">
        <f t="shared" si="97"/>
        <v>26673751.290000003</v>
      </c>
      <c r="P508" s="16">
        <f t="shared" si="98"/>
        <v>57183564.91375</v>
      </c>
      <c r="Q508" s="16">
        <f t="shared" ref="Q508:Q571" si="110">(H508-F508)*1</f>
        <v>16467300.75</v>
      </c>
      <c r="R508" s="17">
        <f t="shared" si="109"/>
        <v>26673751.290000003</v>
      </c>
      <c r="S508" s="16">
        <f t="shared" si="99"/>
        <v>8387426.5800000001</v>
      </c>
      <c r="T508" s="16">
        <f t="shared" si="100"/>
        <v>23437701.900000002</v>
      </c>
      <c r="U508" s="16">
        <f t="shared" si="101"/>
        <v>16204933.375</v>
      </c>
      <c r="V508" s="17">
        <f t="shared" si="108"/>
        <v>16204933.375</v>
      </c>
      <c r="W508" s="16">
        <f t="shared" si="102"/>
        <v>24.668917398245608</v>
      </c>
      <c r="X508" s="16">
        <f t="shared" si="103"/>
        <v>23.949929753379806</v>
      </c>
      <c r="Y508" s="3">
        <f t="shared" si="104"/>
        <v>0.6075235987176365</v>
      </c>
      <c r="Z508" s="3">
        <f t="shared" si="105"/>
        <v>-0.71898764486580247</v>
      </c>
      <c r="AA508" s="3">
        <f t="shared" si="106"/>
        <v>0.21339114309241181</v>
      </c>
      <c r="AB508" s="3">
        <f t="shared" si="107"/>
        <v>0.67082361015014669</v>
      </c>
      <c r="AC508" s="16" t="s">
        <v>92</v>
      </c>
      <c r="AD508" s="16" t="s">
        <v>93</v>
      </c>
      <c r="AE508" s="16" t="s">
        <v>51</v>
      </c>
      <c r="AF508" s="16" t="s">
        <v>44</v>
      </c>
      <c r="AG508" s="16" t="s">
        <v>61</v>
      </c>
      <c r="AH508" s="16">
        <v>2.988</v>
      </c>
      <c r="AI508" s="16">
        <v>0.22800000000000001</v>
      </c>
      <c r="AJ508" s="16">
        <v>0.68</v>
      </c>
      <c r="AK508" s="15" t="s">
        <v>62</v>
      </c>
    </row>
    <row r="509" spans="1:37" x14ac:dyDescent="0.5">
      <c r="A509" s="16" t="s">
        <v>2310</v>
      </c>
      <c r="B509" s="16" t="s">
        <v>2311</v>
      </c>
      <c r="C509" s="16" t="s">
        <v>2312</v>
      </c>
      <c r="D509" s="16">
        <v>37466039.75</v>
      </c>
      <c r="E509" s="16">
        <v>16546241.5</v>
      </c>
      <c r="F509" s="16">
        <v>13802700</v>
      </c>
      <c r="G509" s="16">
        <v>167937246.625</v>
      </c>
      <c r="H509" s="16">
        <v>60202923.625</v>
      </c>
      <c r="I509" s="16">
        <v>34660384.75</v>
      </c>
      <c r="J509" s="16">
        <v>43701074.875</v>
      </c>
      <c r="K509" s="16">
        <v>20697901.78125</v>
      </c>
      <c r="L509" s="16">
        <v>25774521.25</v>
      </c>
      <c r="M509" s="16">
        <v>847</v>
      </c>
      <c r="N509" s="16">
        <v>94.6</v>
      </c>
      <c r="O509" s="16">
        <f t="shared" si="97"/>
        <v>77590587.270000011</v>
      </c>
      <c r="P509" s="16">
        <f t="shared" si="98"/>
        <v>768475408.49374998</v>
      </c>
      <c r="Q509" s="16">
        <f t="shared" si="110"/>
        <v>46400223.625</v>
      </c>
      <c r="R509" s="17">
        <f t="shared" si="109"/>
        <v>77590587.270000011</v>
      </c>
      <c r="S509" s="16">
        <f t="shared" si="99"/>
        <v>5106542.1459374996</v>
      </c>
      <c r="T509" s="16">
        <f t="shared" si="100"/>
        <v>148450583.5</v>
      </c>
      <c r="U509" s="16">
        <f t="shared" si="101"/>
        <v>6235035.125</v>
      </c>
      <c r="V509" s="17">
        <f t="shared" si="108"/>
        <v>6235035.125</v>
      </c>
      <c r="W509" s="16">
        <f t="shared" si="102"/>
        <v>26.209378309889992</v>
      </c>
      <c r="X509" s="16">
        <f t="shared" si="103"/>
        <v>22.571966256808242</v>
      </c>
      <c r="Y509" s="3">
        <f t="shared" si="104"/>
        <v>8.0358138072899252E-2</v>
      </c>
      <c r="Z509" s="3">
        <f t="shared" si="105"/>
        <v>-3.63741205308175</v>
      </c>
      <c r="AA509" s="3">
        <f t="shared" si="106"/>
        <v>0.32376694735876033</v>
      </c>
      <c r="AB509" s="3">
        <f t="shared" si="107"/>
        <v>0.48976748946896748</v>
      </c>
      <c r="AC509" s="16" t="s">
        <v>2313</v>
      </c>
      <c r="AD509" s="16" t="s">
        <v>2314</v>
      </c>
      <c r="AE509" s="16" t="s">
        <v>60</v>
      </c>
      <c r="AF509" s="16" t="s">
        <v>44</v>
      </c>
      <c r="AG509" s="16" t="s">
        <v>44</v>
      </c>
      <c r="AH509" s="16">
        <v>1.5580000000000001</v>
      </c>
      <c r="AI509" s="16">
        <v>0.27500000000000002</v>
      </c>
      <c r="AJ509" s="16">
        <v>0.42799999999999999</v>
      </c>
      <c r="AK509" s="15" t="s">
        <v>45</v>
      </c>
    </row>
    <row r="510" spans="1:37" x14ac:dyDescent="0.5">
      <c r="A510" s="16" t="s">
        <v>2315</v>
      </c>
      <c r="B510" s="16" t="s">
        <v>2316</v>
      </c>
      <c r="C510" s="16" t="s">
        <v>2317</v>
      </c>
      <c r="D510" s="16">
        <v>2797311.375</v>
      </c>
      <c r="E510" s="16">
        <v>2458436.625</v>
      </c>
      <c r="F510" s="16">
        <v>912941.15625</v>
      </c>
      <c r="G510" s="16">
        <v>13687345.625</v>
      </c>
      <c r="H510" s="16">
        <v>7406018.25</v>
      </c>
      <c r="I510" s="16">
        <v>13819588.25</v>
      </c>
      <c r="J510" s="16">
        <v>5040788.25</v>
      </c>
      <c r="K510" s="16">
        <v>5566835.75</v>
      </c>
      <c r="L510" s="16">
        <v>3211695.1875</v>
      </c>
      <c r="M510" s="16">
        <v>2335</v>
      </c>
      <c r="N510" s="16">
        <v>273.39999999999998</v>
      </c>
      <c r="O510" s="16">
        <f t="shared" si="97"/>
        <v>48012727.188749999</v>
      </c>
      <c r="P510" s="16">
        <f t="shared" si="98"/>
        <v>64142301.732499994</v>
      </c>
      <c r="Q510" s="16">
        <f t="shared" si="110"/>
        <v>6493077.09375</v>
      </c>
      <c r="R510" s="17">
        <f t="shared" si="109"/>
        <v>48012727.188749999</v>
      </c>
      <c r="S510" s="16">
        <f t="shared" si="99"/>
        <v>3823330.9237500001</v>
      </c>
      <c r="T510" s="16">
        <f t="shared" si="100"/>
        <v>28504549.987500001</v>
      </c>
      <c r="U510" s="16">
        <f t="shared" si="101"/>
        <v>2243476.875</v>
      </c>
      <c r="V510" s="17">
        <f t="shared" si="108"/>
        <v>3823330.9237500001</v>
      </c>
      <c r="W510" s="16">
        <f t="shared" si="102"/>
        <v>25.516913549592349</v>
      </c>
      <c r="X510" s="16">
        <f t="shared" si="103"/>
        <v>21.866398645612641</v>
      </c>
      <c r="Y510" s="3">
        <f t="shared" si="104"/>
        <v>7.9631613274528917E-2</v>
      </c>
      <c r="Z510" s="3">
        <f t="shared" si="105"/>
        <v>-3.6505149039797109</v>
      </c>
      <c r="AA510" s="3">
        <f t="shared" si="106"/>
        <v>0.14731541066495879</v>
      </c>
      <c r="AB510" s="3">
        <f t="shared" si="107"/>
        <v>0.83175181923559927</v>
      </c>
      <c r="AC510" s="16" t="s">
        <v>131</v>
      </c>
      <c r="AD510" s="16" t="s">
        <v>42</v>
      </c>
      <c r="AE510" s="16" t="s">
        <v>60</v>
      </c>
      <c r="AF510" s="16" t="s">
        <v>44</v>
      </c>
      <c r="AG510" s="16" t="s">
        <v>1161</v>
      </c>
      <c r="AH510" s="16">
        <v>2.0499999999999998</v>
      </c>
      <c r="AI510" s="16">
        <v>0.18</v>
      </c>
      <c r="AJ510" s="16">
        <v>0.36799999999999999</v>
      </c>
      <c r="AK510" s="15" t="s">
        <v>45</v>
      </c>
    </row>
    <row r="511" spans="1:37" x14ac:dyDescent="0.5">
      <c r="A511" s="16" t="s">
        <v>2318</v>
      </c>
      <c r="B511" s="16" t="s">
        <v>2319</v>
      </c>
      <c r="C511" s="16" t="s">
        <v>2320</v>
      </c>
      <c r="D511" s="16"/>
      <c r="E511" s="16">
        <v>5536803</v>
      </c>
      <c r="F511" s="16">
        <v>2933814</v>
      </c>
      <c r="G511" s="16">
        <v>6581523</v>
      </c>
      <c r="H511" s="16">
        <v>10316123</v>
      </c>
      <c r="I511" s="16">
        <v>6578609.5</v>
      </c>
      <c r="J511" s="16">
        <v>4711006.5</v>
      </c>
      <c r="K511" s="16">
        <v>11566013</v>
      </c>
      <c r="L511" s="16">
        <v>6681610.5</v>
      </c>
      <c r="M511" s="16">
        <v>156</v>
      </c>
      <c r="N511" s="16">
        <v>17.7</v>
      </c>
      <c r="O511" s="16">
        <f t="shared" si="97"/>
        <v>13558639.260000002</v>
      </c>
      <c r="P511" s="16">
        <f t="shared" si="98"/>
        <v>38765170.469999999</v>
      </c>
      <c r="Q511" s="16">
        <f t="shared" si="110"/>
        <v>7382309</v>
      </c>
      <c r="R511" s="17">
        <f t="shared" si="109"/>
        <v>13558639.260000002</v>
      </c>
      <c r="S511" s="16">
        <f t="shared" si="99"/>
        <v>7415928.2999999998</v>
      </c>
      <c r="T511" s="16">
        <f t="shared" si="100"/>
        <v>46472676.600000001</v>
      </c>
      <c r="U511" s="16">
        <f t="shared" si="101"/>
        <v>4711006.5</v>
      </c>
      <c r="V511" s="17">
        <f t="shared" si="108"/>
        <v>7415928.2999999998</v>
      </c>
      <c r="W511" s="16">
        <f t="shared" si="102"/>
        <v>23.692709061612323</v>
      </c>
      <c r="X511" s="16">
        <f t="shared" si="103"/>
        <v>22.82219586483367</v>
      </c>
      <c r="Y511" s="3">
        <f t="shared" si="104"/>
        <v>0.54695225367327893</v>
      </c>
      <c r="Z511" s="3">
        <f t="shared" si="105"/>
        <v>-0.87051319677865213</v>
      </c>
      <c r="AA511" s="3">
        <f t="shared" si="106"/>
        <v>0.9374388380688663</v>
      </c>
      <c r="AB511" s="3">
        <f t="shared" si="107"/>
        <v>2.8057057632974648E-2</v>
      </c>
      <c r="AC511" s="16" t="s">
        <v>169</v>
      </c>
      <c r="AD511" s="16" t="s">
        <v>350</v>
      </c>
      <c r="AE511" s="16" t="s">
        <v>60</v>
      </c>
      <c r="AF511" s="16" t="s">
        <v>44</v>
      </c>
      <c r="AG511" s="16" t="s">
        <v>139</v>
      </c>
      <c r="AH511" s="16">
        <v>1.6579999999999999</v>
      </c>
      <c r="AI511" s="16">
        <v>0.61199999999999999</v>
      </c>
      <c r="AJ511" s="16">
        <v>1.0149999999999999</v>
      </c>
      <c r="AK511" s="15" t="s">
        <v>62</v>
      </c>
    </row>
    <row r="512" spans="1:37" x14ac:dyDescent="0.5">
      <c r="A512" s="16" t="s">
        <v>2321</v>
      </c>
      <c r="B512" s="16" t="s">
        <v>2322</v>
      </c>
      <c r="C512" s="16" t="s">
        <v>2323</v>
      </c>
      <c r="D512" s="16">
        <v>2225113.375</v>
      </c>
      <c r="E512" s="16">
        <v>2508868.5</v>
      </c>
      <c r="F512" s="16">
        <v>801315.40625</v>
      </c>
      <c r="G512" s="16">
        <v>10272737.25</v>
      </c>
      <c r="H512" s="16">
        <v>12464405</v>
      </c>
      <c r="I512" s="16">
        <v>4748425.125</v>
      </c>
      <c r="J512" s="16">
        <v>10790584.5</v>
      </c>
      <c r="K512" s="16">
        <v>5759911.5</v>
      </c>
      <c r="L512" s="16">
        <v>1689705.625</v>
      </c>
      <c r="M512" s="16">
        <v>157</v>
      </c>
      <c r="N512" s="16">
        <v>17.8</v>
      </c>
      <c r="O512" s="16">
        <f t="shared" si="97"/>
        <v>14683248.153750001</v>
      </c>
      <c r="P512" s="16">
        <f t="shared" si="98"/>
        <v>47400504.623749994</v>
      </c>
      <c r="Q512" s="16">
        <f t="shared" si="110"/>
        <v>11663089.59375</v>
      </c>
      <c r="R512" s="17">
        <f t="shared" si="109"/>
        <v>14683248.153750001</v>
      </c>
      <c r="S512" s="16">
        <f t="shared" si="99"/>
        <v>3998782.89</v>
      </c>
      <c r="T512" s="16">
        <f t="shared" si="100"/>
        <v>11016038.7125</v>
      </c>
      <c r="U512" s="16">
        <f t="shared" si="101"/>
        <v>8565471.125</v>
      </c>
      <c r="V512" s="17">
        <f t="shared" si="108"/>
        <v>8565471.125</v>
      </c>
      <c r="W512" s="16">
        <f t="shared" si="102"/>
        <v>23.807667813383929</v>
      </c>
      <c r="X512" s="16">
        <f t="shared" si="103"/>
        <v>23.030101170100277</v>
      </c>
      <c r="Y512" s="3">
        <f t="shared" si="104"/>
        <v>0.58334988520999953</v>
      </c>
      <c r="Z512" s="3">
        <f t="shared" si="105"/>
        <v>-0.77756664328365499</v>
      </c>
      <c r="AA512" s="3">
        <f t="shared" si="106"/>
        <v>0.23874184511156438</v>
      </c>
      <c r="AB512" s="3">
        <f t="shared" si="107"/>
        <v>0.6220714540208</v>
      </c>
      <c r="AC512" s="16" t="s">
        <v>2324</v>
      </c>
      <c r="AD512" s="16" t="s">
        <v>2325</v>
      </c>
      <c r="AE512" s="16" t="s">
        <v>60</v>
      </c>
      <c r="AF512" s="16" t="s">
        <v>44</v>
      </c>
      <c r="AG512" s="16" t="s">
        <v>139</v>
      </c>
      <c r="AH512" s="16">
        <v>2.589</v>
      </c>
      <c r="AI512" s="16">
        <v>0.217</v>
      </c>
      <c r="AJ512" s="16">
        <v>0.56100000000000005</v>
      </c>
      <c r="AK512" s="15" t="s">
        <v>62</v>
      </c>
    </row>
    <row r="513" spans="1:37" x14ac:dyDescent="0.5">
      <c r="A513" s="16" t="s">
        <v>2326</v>
      </c>
      <c r="B513" s="16" t="s">
        <v>2327</v>
      </c>
      <c r="C513" s="16" t="s">
        <v>2328</v>
      </c>
      <c r="D513" s="16"/>
      <c r="E513" s="16">
        <v>1219960.4375</v>
      </c>
      <c r="F513" s="16">
        <v>606730.0625</v>
      </c>
      <c r="G513" s="16">
        <v>8039741.5</v>
      </c>
      <c r="H513" s="16">
        <v>7317430.5</v>
      </c>
      <c r="I513" s="16"/>
      <c r="J513" s="16">
        <v>11882501</v>
      </c>
      <c r="K513" s="16"/>
      <c r="L513" s="16">
        <v>1857194.5</v>
      </c>
      <c r="M513" s="16">
        <v>145</v>
      </c>
      <c r="N513" s="16">
        <v>17.2</v>
      </c>
      <c r="O513" s="16">
        <f t="shared" si="97"/>
        <v>-2257035.8325</v>
      </c>
      <c r="P513" s="16">
        <f t="shared" si="98"/>
        <v>47354077.434999995</v>
      </c>
      <c r="Q513" s="16">
        <f t="shared" si="110"/>
        <v>6710700.4375</v>
      </c>
      <c r="R513" s="17">
        <f t="shared" si="109"/>
        <v>6710700.4375</v>
      </c>
      <c r="S513" s="16">
        <f t="shared" si="99"/>
        <v>-1500551.338125</v>
      </c>
      <c r="T513" s="16">
        <f t="shared" si="100"/>
        <v>15505759.025</v>
      </c>
      <c r="U513" s="16">
        <f t="shared" si="101"/>
        <v>11882501</v>
      </c>
      <c r="V513" s="17">
        <f t="shared" si="108"/>
        <v>11882501</v>
      </c>
      <c r="W513" s="16">
        <f t="shared" si="102"/>
        <v>22.678031926654086</v>
      </c>
      <c r="X513" s="16">
        <f t="shared" si="103"/>
        <v>23.50233518726521</v>
      </c>
      <c r="Y513" s="3">
        <f t="shared" si="104"/>
        <v>1.7706796944175174</v>
      </c>
      <c r="Z513" s="3">
        <f t="shared" si="105"/>
        <v>0.82430326061112347</v>
      </c>
      <c r="AA513" s="3">
        <f t="shared" si="106"/>
        <v>0.53632133861471099</v>
      </c>
      <c r="AB513" s="3">
        <f t="shared" si="107"/>
        <v>0.27057492342056022</v>
      </c>
      <c r="AC513" s="16" t="s">
        <v>2329</v>
      </c>
      <c r="AD513" s="16" t="s">
        <v>59</v>
      </c>
      <c r="AE513" s="16" t="s">
        <v>60</v>
      </c>
      <c r="AF513" s="16" t="s">
        <v>44</v>
      </c>
      <c r="AG513" s="16" t="s">
        <v>139</v>
      </c>
      <c r="AH513" s="16">
        <v>5.46</v>
      </c>
      <c r="AI513" s="16">
        <v>0.112</v>
      </c>
      <c r="AJ513" s="16">
        <v>0.61199999999999999</v>
      </c>
      <c r="AK513" s="15" t="s">
        <v>82</v>
      </c>
    </row>
    <row r="514" spans="1:37" x14ac:dyDescent="0.5">
      <c r="A514" s="16" t="s">
        <v>2330</v>
      </c>
      <c r="B514" s="16" t="s">
        <v>2331</v>
      </c>
      <c r="C514" s="16" t="s">
        <v>2332</v>
      </c>
      <c r="D514" s="16"/>
      <c r="E514" s="16">
        <v>1219960.4375</v>
      </c>
      <c r="F514" s="16">
        <v>606730.0625</v>
      </c>
      <c r="G514" s="16">
        <v>8039741.5</v>
      </c>
      <c r="H514" s="16">
        <v>7317430.5</v>
      </c>
      <c r="I514" s="16"/>
      <c r="J514" s="16">
        <v>11882501</v>
      </c>
      <c r="K514" s="16"/>
      <c r="L514" s="16">
        <v>1857194.5</v>
      </c>
      <c r="M514" s="16">
        <v>145</v>
      </c>
      <c r="N514" s="16">
        <v>17.2</v>
      </c>
      <c r="O514" s="16">
        <f t="shared" ref="O514:O577" si="111">(I514-F514)*3.72</f>
        <v>-2257035.8325</v>
      </c>
      <c r="P514" s="16">
        <f t="shared" ref="P514:P577" si="112">(G514-D514)*5.89</f>
        <v>47354077.434999995</v>
      </c>
      <c r="Q514" s="16">
        <f t="shared" si="110"/>
        <v>6710700.4375</v>
      </c>
      <c r="R514" s="17">
        <f t="shared" si="109"/>
        <v>6710700.4375</v>
      </c>
      <c r="S514" s="16">
        <f t="shared" ref="S514:S577" si="113">(K514-E514)*1.23</f>
        <v>-1500551.338125</v>
      </c>
      <c r="T514" s="16">
        <f t="shared" ref="T514:T577" si="114">(L514-F514)*12.4</f>
        <v>15505759.025</v>
      </c>
      <c r="U514" s="16">
        <f t="shared" ref="U514:U577" si="115">(J514-D514)*1</f>
        <v>11882501</v>
      </c>
      <c r="V514" s="17">
        <f t="shared" si="108"/>
        <v>11882501</v>
      </c>
      <c r="W514" s="16">
        <f t="shared" ref="W514:W577" si="116">LOG(R514,2)</f>
        <v>22.678031926654086</v>
      </c>
      <c r="X514" s="16">
        <f t="shared" ref="X514:X577" si="117">LOG(V514,2)</f>
        <v>23.50233518726521</v>
      </c>
      <c r="Y514" s="3">
        <f t="shared" ref="Y514:Y577" si="118">V514/R514</f>
        <v>1.7706796944175174</v>
      </c>
      <c r="Z514" s="3">
        <f t="shared" ref="Z514:Z577" si="119">LOG(Y514,2)</f>
        <v>0.82430326061112347</v>
      </c>
      <c r="AA514" s="3">
        <f t="shared" ref="AA514:AA577" si="120">TTEST(O514:Q514,S514:U514,2,1)</f>
        <v>0.53632133861471099</v>
      </c>
      <c r="AB514" s="3">
        <f t="shared" ref="AB514:AB577" si="121">-LOG(AA514)</f>
        <v>0.27057492342056022</v>
      </c>
      <c r="AC514" s="16" t="s">
        <v>112</v>
      </c>
      <c r="AD514" s="16" t="s">
        <v>93</v>
      </c>
      <c r="AE514" s="16" t="s">
        <v>60</v>
      </c>
      <c r="AF514" s="16" t="s">
        <v>44</v>
      </c>
      <c r="AG514" s="16" t="s">
        <v>139</v>
      </c>
      <c r="AH514" s="16">
        <v>5.46</v>
      </c>
      <c r="AI514" s="16">
        <v>0.112</v>
      </c>
      <c r="AJ514" s="16">
        <v>0.61199999999999999</v>
      </c>
      <c r="AK514" s="15" t="s">
        <v>82</v>
      </c>
    </row>
    <row r="515" spans="1:37" x14ac:dyDescent="0.5">
      <c r="A515" s="16" t="s">
        <v>2333</v>
      </c>
      <c r="B515" s="16" t="s">
        <v>2334</v>
      </c>
      <c r="C515" s="16" t="s">
        <v>2335</v>
      </c>
      <c r="D515" s="16">
        <v>3511221.5</v>
      </c>
      <c r="E515" s="16">
        <v>3843716</v>
      </c>
      <c r="F515" s="16">
        <v>3015008.75</v>
      </c>
      <c r="G515" s="16">
        <v>12943824</v>
      </c>
      <c r="H515" s="16">
        <v>17181064</v>
      </c>
      <c r="I515" s="16">
        <v>22868356</v>
      </c>
      <c r="J515" s="16">
        <v>7751226</v>
      </c>
      <c r="K515" s="16">
        <v>12135544</v>
      </c>
      <c r="L515" s="16">
        <v>3360885.25</v>
      </c>
      <c r="M515" s="16">
        <v>300</v>
      </c>
      <c r="N515" s="16">
        <v>34.299999999999997</v>
      </c>
      <c r="O515" s="16">
        <f t="shared" si="111"/>
        <v>73854451.770000011</v>
      </c>
      <c r="P515" s="16">
        <f t="shared" si="112"/>
        <v>55558028.724999994</v>
      </c>
      <c r="Q515" s="16">
        <f t="shared" si="110"/>
        <v>14166055.25</v>
      </c>
      <c r="R515" s="17">
        <f t="shared" si="109"/>
        <v>55558028.724999994</v>
      </c>
      <c r="S515" s="16">
        <f t="shared" si="113"/>
        <v>10198948.439999999</v>
      </c>
      <c r="T515" s="16">
        <f t="shared" si="114"/>
        <v>4288868.6000000006</v>
      </c>
      <c r="U515" s="16">
        <f t="shared" si="115"/>
        <v>4240004.5</v>
      </c>
      <c r="V515" s="17">
        <f t="shared" si="108"/>
        <v>4288868.6000000006</v>
      </c>
      <c r="W515" s="16">
        <f t="shared" si="116"/>
        <v>25.72749207564172</v>
      </c>
      <c r="X515" s="16">
        <f t="shared" si="117"/>
        <v>22.032165685476631</v>
      </c>
      <c r="Y515" s="3">
        <f t="shared" si="118"/>
        <v>7.7196198252982587E-2</v>
      </c>
      <c r="Z515" s="3">
        <f t="shared" si="119"/>
        <v>-3.6953263901650848</v>
      </c>
      <c r="AA515" s="3">
        <f t="shared" si="120"/>
        <v>0.12452219470125814</v>
      </c>
      <c r="AB515" s="3">
        <f t="shared" si="121"/>
        <v>0.9047532334902757</v>
      </c>
      <c r="AC515" s="16" t="s">
        <v>105</v>
      </c>
      <c r="AD515" s="16" t="s">
        <v>1233</v>
      </c>
      <c r="AE515" s="16" t="s">
        <v>107</v>
      </c>
      <c r="AF515" s="16" t="s">
        <v>44</v>
      </c>
      <c r="AG515" s="16" t="s">
        <v>2336</v>
      </c>
      <c r="AH515" s="16">
        <v>2.2080000000000002</v>
      </c>
      <c r="AI515" s="16">
        <v>0.20399999999999999</v>
      </c>
      <c r="AJ515" s="16">
        <v>0.45100000000000001</v>
      </c>
      <c r="AK515" s="15" t="s">
        <v>485</v>
      </c>
    </row>
    <row r="516" spans="1:37" x14ac:dyDescent="0.5">
      <c r="A516" s="16" t="s">
        <v>2337</v>
      </c>
      <c r="B516" s="16" t="s">
        <v>2338</v>
      </c>
      <c r="C516" s="16" t="s">
        <v>2339</v>
      </c>
      <c r="D516" s="16">
        <v>27974992.75</v>
      </c>
      <c r="E516" s="16">
        <v>57773409.8125</v>
      </c>
      <c r="F516" s="16">
        <v>12083799.875</v>
      </c>
      <c r="G516" s="16">
        <v>65520526.5</v>
      </c>
      <c r="H516" s="16">
        <v>26511179.25</v>
      </c>
      <c r="I516" s="16">
        <v>65753097.75</v>
      </c>
      <c r="J516" s="16">
        <v>43032961.125</v>
      </c>
      <c r="K516" s="16">
        <v>49326525.5</v>
      </c>
      <c r="L516" s="16">
        <v>105054040</v>
      </c>
      <c r="M516" s="16">
        <v>515</v>
      </c>
      <c r="N516" s="16">
        <v>59.2</v>
      </c>
      <c r="O516" s="16">
        <f t="shared" si="111"/>
        <v>199649788.095</v>
      </c>
      <c r="P516" s="16">
        <f t="shared" si="112"/>
        <v>221143193.78749999</v>
      </c>
      <c r="Q516" s="16">
        <f t="shared" si="110"/>
        <v>14427379.375</v>
      </c>
      <c r="R516" s="17">
        <f t="shared" si="109"/>
        <v>199649788.095</v>
      </c>
      <c r="S516" s="16">
        <f t="shared" si="113"/>
        <v>-10389667.704375001</v>
      </c>
      <c r="T516" s="16">
        <f t="shared" si="114"/>
        <v>1152830977.55</v>
      </c>
      <c r="U516" s="16">
        <f t="shared" si="115"/>
        <v>15057968.375</v>
      </c>
      <c r="V516" s="17">
        <f t="shared" si="108"/>
        <v>15057968.375</v>
      </c>
      <c r="W516" s="16">
        <f t="shared" si="116"/>
        <v>27.572896299817895</v>
      </c>
      <c r="X516" s="16">
        <f t="shared" si="117"/>
        <v>23.844023798561999</v>
      </c>
      <c r="Y516" s="3">
        <f t="shared" si="118"/>
        <v>7.5421910129125302E-2</v>
      </c>
      <c r="Z516" s="3">
        <f t="shared" si="119"/>
        <v>-3.7288725012558945</v>
      </c>
      <c r="AA516" s="3">
        <f t="shared" si="120"/>
        <v>0.56337458249082595</v>
      </c>
      <c r="AB516" s="3">
        <f t="shared" si="121"/>
        <v>0.2492027507705292</v>
      </c>
      <c r="AC516" s="16" t="s">
        <v>425</v>
      </c>
      <c r="AD516" s="16" t="s">
        <v>395</v>
      </c>
      <c r="AE516" s="16" t="s">
        <v>51</v>
      </c>
      <c r="AF516" s="16" t="s">
        <v>44</v>
      </c>
      <c r="AG516" s="16" t="s">
        <v>2340</v>
      </c>
      <c r="AH516" s="16">
        <v>1.7629999999999999</v>
      </c>
      <c r="AI516" s="16">
        <v>0.42699999999999999</v>
      </c>
      <c r="AJ516" s="16">
        <v>0.753</v>
      </c>
      <c r="AK516" s="15" t="s">
        <v>62</v>
      </c>
    </row>
    <row r="517" spans="1:37" x14ac:dyDescent="0.5">
      <c r="A517" s="16" t="s">
        <v>2341</v>
      </c>
      <c r="B517" s="16" t="s">
        <v>2342</v>
      </c>
      <c r="C517" s="16" t="s">
        <v>2343</v>
      </c>
      <c r="D517" s="16">
        <v>7478946.875</v>
      </c>
      <c r="E517" s="16"/>
      <c r="F517" s="16">
        <v>3019512</v>
      </c>
      <c r="G517" s="16">
        <v>2213648.5</v>
      </c>
      <c r="H517" s="16">
        <v>10001414</v>
      </c>
      <c r="I517" s="16">
        <v>10286494</v>
      </c>
      <c r="J517" s="16">
        <v>18789191.75</v>
      </c>
      <c r="K517" s="16">
        <v>8635732</v>
      </c>
      <c r="L517" s="16"/>
      <c r="M517" s="16">
        <v>125</v>
      </c>
      <c r="N517" s="16">
        <v>14.5</v>
      </c>
      <c r="O517" s="16">
        <f t="shared" si="111"/>
        <v>27033173.040000003</v>
      </c>
      <c r="P517" s="16">
        <f t="shared" si="112"/>
        <v>-31012607.428749997</v>
      </c>
      <c r="Q517" s="16">
        <f t="shared" si="110"/>
        <v>6981902</v>
      </c>
      <c r="R517" s="17">
        <f t="shared" si="109"/>
        <v>6981902</v>
      </c>
      <c r="S517" s="16">
        <f t="shared" si="113"/>
        <v>10621950.359999999</v>
      </c>
      <c r="T517" s="16">
        <f t="shared" si="114"/>
        <v>-37441948.800000004</v>
      </c>
      <c r="U517" s="16">
        <f t="shared" si="115"/>
        <v>11310244.875</v>
      </c>
      <c r="V517" s="17">
        <f t="shared" si="108"/>
        <v>10621950.359999999</v>
      </c>
      <c r="W517" s="16">
        <f t="shared" si="116"/>
        <v>22.735188676271235</v>
      </c>
      <c r="X517" s="16">
        <f t="shared" si="117"/>
        <v>23.340545356564256</v>
      </c>
      <c r="Y517" s="3">
        <f t="shared" si="118"/>
        <v>1.5213548342557657</v>
      </c>
      <c r="Z517" s="3">
        <f t="shared" si="119"/>
        <v>0.60535668029301914</v>
      </c>
      <c r="AA517" s="3">
        <f t="shared" si="120"/>
        <v>0.41110668427644836</v>
      </c>
      <c r="AB517" s="3">
        <f t="shared" si="121"/>
        <v>0.38604546187015598</v>
      </c>
      <c r="AC517" s="16" t="s">
        <v>92</v>
      </c>
      <c r="AD517" s="16" t="s">
        <v>93</v>
      </c>
      <c r="AE517" s="16" t="s">
        <v>51</v>
      </c>
      <c r="AF517" s="16" t="s">
        <v>44</v>
      </c>
      <c r="AG517" s="16" t="s">
        <v>61</v>
      </c>
      <c r="AH517" s="16">
        <v>2.68</v>
      </c>
      <c r="AI517" s="16">
        <v>0.47499999999999998</v>
      </c>
      <c r="AJ517" s="16">
        <v>1.274</v>
      </c>
      <c r="AK517" s="15" t="s">
        <v>82</v>
      </c>
    </row>
    <row r="518" spans="1:37" x14ac:dyDescent="0.5">
      <c r="A518" s="16" t="s">
        <v>2344</v>
      </c>
      <c r="B518" s="16" t="s">
        <v>2345</v>
      </c>
      <c r="C518" s="16" t="s">
        <v>2346</v>
      </c>
      <c r="D518" s="16">
        <v>16041235.75</v>
      </c>
      <c r="E518" s="16">
        <v>14140762.25</v>
      </c>
      <c r="F518" s="16">
        <v>8114573.4375</v>
      </c>
      <c r="G518" s="16">
        <v>53499947</v>
      </c>
      <c r="H518" s="16">
        <v>51639673.5</v>
      </c>
      <c r="I518" s="16">
        <v>30688884</v>
      </c>
      <c r="J518" s="16">
        <v>58737619.5</v>
      </c>
      <c r="K518" s="16">
        <v>37339550</v>
      </c>
      <c r="L518" s="16">
        <v>27900286.75</v>
      </c>
      <c r="M518" s="16">
        <v>110</v>
      </c>
      <c r="N518" s="16">
        <v>12.5</v>
      </c>
      <c r="O518" s="16">
        <f t="shared" si="111"/>
        <v>83976435.292500004</v>
      </c>
      <c r="P518" s="16">
        <f t="shared" si="112"/>
        <v>220631809.26249999</v>
      </c>
      <c r="Q518" s="16">
        <f t="shared" si="110"/>
        <v>43525100.0625</v>
      </c>
      <c r="R518" s="17">
        <f t="shared" si="109"/>
        <v>83976435.292500004</v>
      </c>
      <c r="S518" s="16">
        <f t="shared" si="113"/>
        <v>28534508.932500001</v>
      </c>
      <c r="T518" s="16">
        <f t="shared" si="114"/>
        <v>245342845.07500002</v>
      </c>
      <c r="U518" s="16">
        <f t="shared" si="115"/>
        <v>42696383.75</v>
      </c>
      <c r="V518" s="17">
        <f t="shared" si="108"/>
        <v>42696383.75</v>
      </c>
      <c r="W518" s="16">
        <f t="shared" si="116"/>
        <v>26.323481212863349</v>
      </c>
      <c r="X518" s="16">
        <f t="shared" si="117"/>
        <v>25.347610547479473</v>
      </c>
      <c r="Y518" s="3">
        <f t="shared" si="118"/>
        <v>0.50843291455851125</v>
      </c>
      <c r="Z518" s="3">
        <f t="shared" si="119"/>
        <v>-0.97587066538387335</v>
      </c>
      <c r="AA518" s="3">
        <f t="shared" si="120"/>
        <v>0.69984568283748649</v>
      </c>
      <c r="AB518" s="3">
        <f t="shared" si="121"/>
        <v>0.15499771210075947</v>
      </c>
      <c r="AC518" s="16" t="s">
        <v>401</v>
      </c>
      <c r="AD518" s="16" t="s">
        <v>93</v>
      </c>
      <c r="AE518" s="16" t="s">
        <v>60</v>
      </c>
      <c r="AF518" s="16" t="s">
        <v>44</v>
      </c>
      <c r="AG518" s="16" t="s">
        <v>61</v>
      </c>
      <c r="AH518" s="16">
        <v>2.641</v>
      </c>
      <c r="AI518" s="16">
        <v>0.27400000000000002</v>
      </c>
      <c r="AJ518" s="16">
        <v>0.72299999999999998</v>
      </c>
      <c r="AK518" s="15" t="s">
        <v>62</v>
      </c>
    </row>
    <row r="519" spans="1:37" x14ac:dyDescent="0.5">
      <c r="A519" s="16" t="s">
        <v>2347</v>
      </c>
      <c r="B519" s="16" t="s">
        <v>2348</v>
      </c>
      <c r="C519" s="16" t="s">
        <v>2349</v>
      </c>
      <c r="D519" s="16">
        <v>4403409.5</v>
      </c>
      <c r="E519" s="16"/>
      <c r="F519" s="16">
        <v>4431108.5</v>
      </c>
      <c r="G519" s="16">
        <v>7508203.5</v>
      </c>
      <c r="H519" s="16">
        <v>2488256.75</v>
      </c>
      <c r="I519" s="16">
        <v>7875087</v>
      </c>
      <c r="J519" s="16">
        <v>5359415.5</v>
      </c>
      <c r="K519" s="16">
        <v>4402198</v>
      </c>
      <c r="L519" s="16"/>
      <c r="M519" s="16">
        <v>559</v>
      </c>
      <c r="N519" s="16">
        <v>59.8</v>
      </c>
      <c r="O519" s="16">
        <f t="shared" si="111"/>
        <v>12811600.020000001</v>
      </c>
      <c r="P519" s="16">
        <f t="shared" si="112"/>
        <v>18287236.66</v>
      </c>
      <c r="Q519" s="16">
        <f t="shared" si="110"/>
        <v>-1942851.75</v>
      </c>
      <c r="R519" s="17">
        <f t="shared" si="109"/>
        <v>12811600.020000001</v>
      </c>
      <c r="S519" s="16">
        <f t="shared" si="113"/>
        <v>5414703.54</v>
      </c>
      <c r="T519" s="16">
        <f t="shared" si="114"/>
        <v>-54945745.399999999</v>
      </c>
      <c r="U519" s="16">
        <f t="shared" si="115"/>
        <v>956006</v>
      </c>
      <c r="V519" s="17">
        <f t="shared" si="108"/>
        <v>956006</v>
      </c>
      <c r="W519" s="16">
        <f t="shared" si="116"/>
        <v>23.610947326992644</v>
      </c>
      <c r="X519" s="16">
        <f t="shared" si="117"/>
        <v>19.866660147185808</v>
      </c>
      <c r="Y519" s="3">
        <f t="shared" si="118"/>
        <v>7.4620343946703999E-2</v>
      </c>
      <c r="Z519" s="3">
        <f t="shared" si="119"/>
        <v>-3.7442871798068369</v>
      </c>
      <c r="AA519" s="3">
        <f t="shared" si="120"/>
        <v>0.39076287390433628</v>
      </c>
      <c r="AB519" s="3">
        <f t="shared" si="121"/>
        <v>0.40808670499524413</v>
      </c>
      <c r="AC519" s="16" t="s">
        <v>131</v>
      </c>
      <c r="AD519" s="16" t="s">
        <v>311</v>
      </c>
      <c r="AE519" s="16" t="s">
        <v>60</v>
      </c>
      <c r="AF519" s="16" t="s">
        <v>44</v>
      </c>
      <c r="AG519" s="16" t="s">
        <v>405</v>
      </c>
      <c r="AH519" s="16">
        <v>1.1000000000000001</v>
      </c>
      <c r="AI519" s="16">
        <v>0.58799999999999997</v>
      </c>
      <c r="AJ519" s="16">
        <v>0.64700000000000002</v>
      </c>
      <c r="AK519" s="15" t="s">
        <v>45</v>
      </c>
    </row>
    <row r="520" spans="1:37" x14ac:dyDescent="0.5">
      <c r="A520" s="16" t="s">
        <v>2350</v>
      </c>
      <c r="B520" s="16" t="s">
        <v>2351</v>
      </c>
      <c r="C520" s="16" t="s">
        <v>2352</v>
      </c>
      <c r="D520" s="16">
        <v>10202874</v>
      </c>
      <c r="E520" s="16">
        <v>7520213.5</v>
      </c>
      <c r="F520" s="16">
        <v>5350094.5</v>
      </c>
      <c r="G520" s="16">
        <v>44000252</v>
      </c>
      <c r="H520" s="16">
        <v>27079447</v>
      </c>
      <c r="I520" s="16">
        <v>52229932</v>
      </c>
      <c r="J520" s="16">
        <v>13097848</v>
      </c>
      <c r="K520" s="16">
        <v>18067363</v>
      </c>
      <c r="L520" s="16">
        <v>7382592.5</v>
      </c>
      <c r="M520" s="16">
        <v>180</v>
      </c>
      <c r="N520" s="16">
        <v>19.8</v>
      </c>
      <c r="O520" s="16">
        <f t="shared" si="111"/>
        <v>174392995.5</v>
      </c>
      <c r="P520" s="16">
        <f t="shared" si="112"/>
        <v>199066556.41999999</v>
      </c>
      <c r="Q520" s="16">
        <f t="shared" si="110"/>
        <v>21729352.5</v>
      </c>
      <c r="R520" s="17">
        <f t="shared" si="109"/>
        <v>174392995.5</v>
      </c>
      <c r="S520" s="16">
        <f t="shared" si="113"/>
        <v>12972993.885</v>
      </c>
      <c r="T520" s="16">
        <f t="shared" si="114"/>
        <v>25202975.199999999</v>
      </c>
      <c r="U520" s="16">
        <f t="shared" si="115"/>
        <v>2894974</v>
      </c>
      <c r="V520" s="17">
        <f t="shared" si="108"/>
        <v>12972993.885</v>
      </c>
      <c r="W520" s="16">
        <f t="shared" si="116"/>
        <v>27.37776685448695</v>
      </c>
      <c r="X520" s="16">
        <f t="shared" si="117"/>
        <v>23.629008124881189</v>
      </c>
      <c r="Y520" s="3">
        <f t="shared" si="118"/>
        <v>7.4389420560185285E-2</v>
      </c>
      <c r="Z520" s="3">
        <f t="shared" si="119"/>
        <v>-3.7487587296057581</v>
      </c>
      <c r="AA520" s="3">
        <f t="shared" si="120"/>
        <v>0.14093332416264737</v>
      </c>
      <c r="AB520" s="3">
        <f t="shared" si="121"/>
        <v>0.85098630434429112</v>
      </c>
      <c r="AC520" s="16" t="s">
        <v>413</v>
      </c>
      <c r="AD520" s="16" t="s">
        <v>1572</v>
      </c>
      <c r="AE520" s="16" t="s">
        <v>396</v>
      </c>
      <c r="AF520" s="16" t="s">
        <v>44</v>
      </c>
      <c r="AG520" s="16" t="s">
        <v>2353</v>
      </c>
      <c r="AH520" s="16">
        <v>1.742</v>
      </c>
      <c r="AI520" s="16">
        <v>0.17100000000000001</v>
      </c>
      <c r="AJ520" s="16">
        <v>0.29799999999999999</v>
      </c>
      <c r="AK520" s="15" t="s">
        <v>82</v>
      </c>
    </row>
    <row r="521" spans="1:37" x14ac:dyDescent="0.5">
      <c r="A521" s="16" t="s">
        <v>2354</v>
      </c>
      <c r="B521" s="16" t="s">
        <v>2355</v>
      </c>
      <c r="C521" s="16" t="s">
        <v>2356</v>
      </c>
      <c r="D521" s="16">
        <v>44473918</v>
      </c>
      <c r="E521" s="16">
        <v>31584205.875</v>
      </c>
      <c r="F521" s="16">
        <v>29853396.8125</v>
      </c>
      <c r="G521" s="16">
        <v>197262281.75</v>
      </c>
      <c r="H521" s="16">
        <v>91510604.25</v>
      </c>
      <c r="I521" s="16">
        <v>188131633.25</v>
      </c>
      <c r="J521" s="16">
        <v>71128623.375</v>
      </c>
      <c r="K521" s="16">
        <v>65841546.25</v>
      </c>
      <c r="L521" s="16">
        <v>59116615.9375</v>
      </c>
      <c r="M521" s="16">
        <v>967</v>
      </c>
      <c r="N521" s="16">
        <v>109.5</v>
      </c>
      <c r="O521" s="16">
        <f t="shared" si="111"/>
        <v>588795039.54750001</v>
      </c>
      <c r="P521" s="16">
        <f t="shared" si="112"/>
        <v>899923462.48749995</v>
      </c>
      <c r="Q521" s="16">
        <f t="shared" si="110"/>
        <v>61657207.4375</v>
      </c>
      <c r="R521" s="17">
        <f t="shared" si="109"/>
        <v>588795039.54750001</v>
      </c>
      <c r="S521" s="16">
        <f t="shared" si="113"/>
        <v>42136528.661250003</v>
      </c>
      <c r="T521" s="16">
        <f t="shared" si="114"/>
        <v>362863917.15000004</v>
      </c>
      <c r="U521" s="16">
        <f t="shared" si="115"/>
        <v>26654705.375</v>
      </c>
      <c r="V521" s="17">
        <f t="shared" si="108"/>
        <v>42136528.661250003</v>
      </c>
      <c r="W521" s="16">
        <f t="shared" si="116"/>
        <v>29.133190276196327</v>
      </c>
      <c r="X521" s="16">
        <f t="shared" si="117"/>
        <v>25.328568129541768</v>
      </c>
      <c r="Y521" s="3">
        <f t="shared" si="118"/>
        <v>7.1564000766094621E-2</v>
      </c>
      <c r="Z521" s="3">
        <f t="shared" si="119"/>
        <v>-3.8046221466545567</v>
      </c>
      <c r="AA521" s="3">
        <f t="shared" si="120"/>
        <v>0.15804263900459226</v>
      </c>
      <c r="AB521" s="3">
        <f t="shared" si="121"/>
        <v>0.80122572705713646</v>
      </c>
      <c r="AC521" s="16" t="s">
        <v>2357</v>
      </c>
      <c r="AD521" s="16" t="s">
        <v>1344</v>
      </c>
      <c r="AE521" s="16" t="s">
        <v>51</v>
      </c>
      <c r="AF521" s="16" t="s">
        <v>44</v>
      </c>
      <c r="AG521" s="16" t="s">
        <v>2358</v>
      </c>
      <c r="AH521" s="16">
        <v>2.085</v>
      </c>
      <c r="AI521" s="16">
        <v>0.16800000000000001</v>
      </c>
      <c r="AJ521" s="16">
        <v>0.35</v>
      </c>
      <c r="AK521" s="15" t="s">
        <v>82</v>
      </c>
    </row>
    <row r="522" spans="1:37" x14ac:dyDescent="0.5">
      <c r="A522" s="16" t="s">
        <v>2359</v>
      </c>
      <c r="B522" s="16" t="s">
        <v>2360</v>
      </c>
      <c r="C522" s="16" t="s">
        <v>2361</v>
      </c>
      <c r="D522" s="16">
        <v>850547.4375</v>
      </c>
      <c r="E522" s="16">
        <v>3195917.75</v>
      </c>
      <c r="F522" s="16">
        <v>2081153.375</v>
      </c>
      <c r="G522" s="16">
        <v>10457096.5</v>
      </c>
      <c r="H522" s="16">
        <v>10834048</v>
      </c>
      <c r="I522" s="16">
        <v>22199876.5</v>
      </c>
      <c r="J522" s="16">
        <v>4416544.125</v>
      </c>
      <c r="K522" s="16">
        <v>10831597</v>
      </c>
      <c r="L522" s="16">
        <v>2392767.75</v>
      </c>
      <c r="M522" s="16">
        <v>354</v>
      </c>
      <c r="N522" s="16">
        <v>40.299999999999997</v>
      </c>
      <c r="O522" s="16">
        <f t="shared" si="111"/>
        <v>74841650.025000006</v>
      </c>
      <c r="P522" s="16">
        <f t="shared" si="112"/>
        <v>56582573.978124999</v>
      </c>
      <c r="Q522" s="16">
        <f t="shared" si="110"/>
        <v>8752894.625</v>
      </c>
      <c r="R522" s="17">
        <f t="shared" si="109"/>
        <v>56582573.978124999</v>
      </c>
      <c r="S522" s="16">
        <f t="shared" si="113"/>
        <v>9391885.4774999991</v>
      </c>
      <c r="T522" s="16">
        <f t="shared" si="114"/>
        <v>3864018.25</v>
      </c>
      <c r="U522" s="16">
        <f t="shared" si="115"/>
        <v>3565996.6875</v>
      </c>
      <c r="V522" s="17">
        <f t="shared" si="108"/>
        <v>3864018.25</v>
      </c>
      <c r="W522" s="16">
        <f t="shared" si="116"/>
        <v>25.753854471575096</v>
      </c>
      <c r="X522" s="16">
        <f t="shared" si="117"/>
        <v>21.881670477452914</v>
      </c>
      <c r="Y522" s="3">
        <f t="shared" si="118"/>
        <v>6.8289898785690473E-2</v>
      </c>
      <c r="Z522" s="3">
        <f t="shared" si="119"/>
        <v>-3.8721839941221834</v>
      </c>
      <c r="AA522" s="3">
        <f t="shared" si="120"/>
        <v>0.154177484743793</v>
      </c>
      <c r="AB522" s="3">
        <f t="shared" si="121"/>
        <v>0.81197904370060259</v>
      </c>
      <c r="AC522" s="16" t="s">
        <v>2167</v>
      </c>
      <c r="AD522" s="16" t="s">
        <v>605</v>
      </c>
      <c r="AE522" s="16" t="s">
        <v>145</v>
      </c>
      <c r="AF522" s="16" t="s">
        <v>44</v>
      </c>
      <c r="AG522" s="16" t="s">
        <v>2362</v>
      </c>
      <c r="AH522" s="16">
        <v>2.1219999999999999</v>
      </c>
      <c r="AI522" s="16">
        <v>0.192</v>
      </c>
      <c r="AJ522" s="16">
        <v>0.40799999999999997</v>
      </c>
      <c r="AK522" s="15" t="s">
        <v>290</v>
      </c>
    </row>
    <row r="523" spans="1:37" x14ac:dyDescent="0.5">
      <c r="A523" s="16" t="s">
        <v>2363</v>
      </c>
      <c r="B523" s="16" t="s">
        <v>2364</v>
      </c>
      <c r="C523" s="16" t="s">
        <v>2365</v>
      </c>
      <c r="D523" s="16">
        <v>2765032.5</v>
      </c>
      <c r="E523" s="16">
        <v>4748216.5</v>
      </c>
      <c r="F523" s="16">
        <v>2099904</v>
      </c>
      <c r="G523" s="16">
        <v>9937027</v>
      </c>
      <c r="H523" s="16">
        <v>8879950</v>
      </c>
      <c r="I523" s="16">
        <v>4808314.5</v>
      </c>
      <c r="J523" s="16">
        <v>2743096.75</v>
      </c>
      <c r="K523" s="16">
        <v>5248647</v>
      </c>
      <c r="L523" s="16">
        <v>3751215.75</v>
      </c>
      <c r="M523" s="16">
        <v>894</v>
      </c>
      <c r="N523" s="16">
        <v>95.3</v>
      </c>
      <c r="O523" s="16">
        <f t="shared" si="111"/>
        <v>10075287.060000001</v>
      </c>
      <c r="P523" s="16">
        <f t="shared" si="112"/>
        <v>42243047.604999997</v>
      </c>
      <c r="Q523" s="16">
        <f t="shared" si="110"/>
        <v>6780046</v>
      </c>
      <c r="R523" s="17">
        <f t="shared" si="109"/>
        <v>10075287.060000001</v>
      </c>
      <c r="S523" s="16">
        <f t="shared" si="113"/>
        <v>615529.51500000001</v>
      </c>
      <c r="T523" s="16">
        <f t="shared" si="114"/>
        <v>20476265.699999999</v>
      </c>
      <c r="U523" s="16">
        <f t="shared" si="115"/>
        <v>-21935.75</v>
      </c>
      <c r="V523" s="17">
        <f t="shared" si="108"/>
        <v>615529.51500000001</v>
      </c>
      <c r="W523" s="16">
        <f t="shared" si="116"/>
        <v>23.264317608090206</v>
      </c>
      <c r="X523" s="16">
        <f t="shared" si="117"/>
        <v>19.231468510875576</v>
      </c>
      <c r="Y523" s="3">
        <f t="shared" si="118"/>
        <v>6.1093000262366713E-2</v>
      </c>
      <c r="Z523" s="3">
        <f t="shared" si="119"/>
        <v>-4.0328490972146254</v>
      </c>
      <c r="AA523" s="3">
        <f t="shared" si="120"/>
        <v>0.11070613655417327</v>
      </c>
      <c r="AB523" s="3">
        <f t="shared" si="121"/>
        <v>0.95582830506752681</v>
      </c>
      <c r="AC523" s="16" t="s">
        <v>890</v>
      </c>
      <c r="AD523" s="16" t="s">
        <v>927</v>
      </c>
      <c r="AE523" s="16" t="s">
        <v>43</v>
      </c>
      <c r="AF523" s="16" t="s">
        <v>52</v>
      </c>
      <c r="AG523" s="16" t="s">
        <v>44</v>
      </c>
      <c r="AH523" s="16">
        <v>1.357</v>
      </c>
      <c r="AI523" s="16">
        <v>0.311</v>
      </c>
      <c r="AJ523" s="16">
        <v>0.42199999999999999</v>
      </c>
      <c r="AK523" s="15" t="s">
        <v>158</v>
      </c>
    </row>
    <row r="524" spans="1:37" x14ac:dyDescent="0.5">
      <c r="A524" s="16" t="s">
        <v>2366</v>
      </c>
      <c r="B524" s="16" t="s">
        <v>2367</v>
      </c>
      <c r="C524" s="16" t="s">
        <v>2368</v>
      </c>
      <c r="D524" s="16">
        <v>9177308.875</v>
      </c>
      <c r="E524" s="16">
        <v>8550374.5</v>
      </c>
      <c r="F524" s="16">
        <v>11005361.75</v>
      </c>
      <c r="G524" s="16">
        <v>30109200</v>
      </c>
      <c r="H524" s="16">
        <v>23298072</v>
      </c>
      <c r="I524" s="16">
        <v>61405256</v>
      </c>
      <c r="J524" s="16">
        <v>16659697.75</v>
      </c>
      <c r="K524" s="16">
        <v>33194685</v>
      </c>
      <c r="L524" s="16">
        <v>7567936.25</v>
      </c>
      <c r="M524" s="16">
        <v>168</v>
      </c>
      <c r="N524" s="16">
        <v>19.7</v>
      </c>
      <c r="O524" s="16">
        <f t="shared" si="111"/>
        <v>187487606.61000001</v>
      </c>
      <c r="P524" s="16">
        <f t="shared" si="112"/>
        <v>123288838.72624999</v>
      </c>
      <c r="Q524" s="16">
        <f t="shared" si="110"/>
        <v>12292710.25</v>
      </c>
      <c r="R524" s="17">
        <f t="shared" si="109"/>
        <v>123288838.72624999</v>
      </c>
      <c r="S524" s="16">
        <f t="shared" si="113"/>
        <v>30312501.914999999</v>
      </c>
      <c r="T524" s="16">
        <f t="shared" si="114"/>
        <v>-42624076.200000003</v>
      </c>
      <c r="U524" s="16">
        <f t="shared" si="115"/>
        <v>7482388.875</v>
      </c>
      <c r="V524" s="17">
        <f t="shared" si="108"/>
        <v>7482388.875</v>
      </c>
      <c r="W524" s="16">
        <f t="shared" si="116"/>
        <v>26.877466958327613</v>
      </c>
      <c r="X524" s="16">
        <f t="shared" si="117"/>
        <v>22.8350675169631</v>
      </c>
      <c r="Y524" s="3">
        <f t="shared" si="118"/>
        <v>6.0689912828312577E-2</v>
      </c>
      <c r="Z524" s="3">
        <f t="shared" si="119"/>
        <v>-4.0423994413645152</v>
      </c>
      <c r="AA524" s="3">
        <f t="shared" si="120"/>
        <v>0.17183324885083029</v>
      </c>
      <c r="AB524" s="3">
        <f t="shared" si="121"/>
        <v>0.76489279862269111</v>
      </c>
      <c r="AC524" s="16" t="s">
        <v>447</v>
      </c>
      <c r="AD524" s="16" t="s">
        <v>380</v>
      </c>
      <c r="AE524" s="16" t="s">
        <v>80</v>
      </c>
      <c r="AF524" s="16" t="s">
        <v>44</v>
      </c>
      <c r="AG524" s="16" t="s">
        <v>2369</v>
      </c>
      <c r="AH524" s="16">
        <v>1.8149999999999999</v>
      </c>
      <c r="AI524" s="16">
        <v>0.30499999999999999</v>
      </c>
      <c r="AJ524" s="16">
        <v>0.55300000000000005</v>
      </c>
      <c r="AK524" s="15" t="s">
        <v>485</v>
      </c>
    </row>
    <row r="525" spans="1:37" x14ac:dyDescent="0.5">
      <c r="A525" s="16" t="s">
        <v>2370</v>
      </c>
      <c r="B525" s="16" t="s">
        <v>2371</v>
      </c>
      <c r="C525" s="16" t="s">
        <v>2372</v>
      </c>
      <c r="D525" s="16">
        <v>184059267.75</v>
      </c>
      <c r="E525" s="16">
        <v>146448437.5</v>
      </c>
      <c r="F525" s="16">
        <v>191083145.5</v>
      </c>
      <c r="G525" s="16">
        <v>287039517.25</v>
      </c>
      <c r="H525" s="16">
        <v>221688319.5</v>
      </c>
      <c r="I525" s="16">
        <v>332209423</v>
      </c>
      <c r="J525" s="16">
        <v>217453698</v>
      </c>
      <c r="K525" s="16">
        <v>169179197</v>
      </c>
      <c r="L525" s="16">
        <v>112563974.875</v>
      </c>
      <c r="M525" s="16">
        <v>227</v>
      </c>
      <c r="N525" s="16">
        <v>26.1</v>
      </c>
      <c r="O525" s="16">
        <f t="shared" si="111"/>
        <v>524989752.30000001</v>
      </c>
      <c r="P525" s="16">
        <f t="shared" si="112"/>
        <v>606553669.55499995</v>
      </c>
      <c r="Q525" s="16">
        <f t="shared" si="110"/>
        <v>30605174</v>
      </c>
      <c r="R525" s="17">
        <f t="shared" si="109"/>
        <v>524989752.30000001</v>
      </c>
      <c r="S525" s="16">
        <f t="shared" si="113"/>
        <v>27958834.184999999</v>
      </c>
      <c r="T525" s="16">
        <f t="shared" si="114"/>
        <v>-973637715.75</v>
      </c>
      <c r="U525" s="16">
        <f t="shared" si="115"/>
        <v>33394430.25</v>
      </c>
      <c r="V525" s="17">
        <f t="shared" si="108"/>
        <v>27958834.184999999</v>
      </c>
      <c r="W525" s="16">
        <f t="shared" si="116"/>
        <v>28.967714021020015</v>
      </c>
      <c r="X525" s="16">
        <f t="shared" si="117"/>
        <v>24.736800869324586</v>
      </c>
      <c r="Y525" s="3">
        <f t="shared" si="118"/>
        <v>5.3255961783084879E-2</v>
      </c>
      <c r="Z525" s="3">
        <f t="shared" si="119"/>
        <v>-4.2309131516954332</v>
      </c>
      <c r="AA525" s="3">
        <f t="shared" si="120"/>
        <v>0.27699283591242441</v>
      </c>
      <c r="AB525" s="3">
        <f t="shared" si="121"/>
        <v>0.55753146329633463</v>
      </c>
      <c r="AC525" s="16" t="s">
        <v>447</v>
      </c>
      <c r="AD525" s="16" t="s">
        <v>1864</v>
      </c>
      <c r="AE525" s="16" t="s">
        <v>51</v>
      </c>
      <c r="AF525" s="16" t="s">
        <v>52</v>
      </c>
      <c r="AG525" s="16" t="s">
        <v>2373</v>
      </c>
      <c r="AH525" s="16">
        <v>0.91900000000000004</v>
      </c>
      <c r="AI525" s="16">
        <v>0.64100000000000001</v>
      </c>
      <c r="AJ525" s="16">
        <v>0.58899999999999997</v>
      </c>
      <c r="AK525" s="15" t="s">
        <v>54</v>
      </c>
    </row>
    <row r="526" spans="1:37" x14ac:dyDescent="0.5">
      <c r="A526" s="16" t="s">
        <v>2374</v>
      </c>
      <c r="B526" s="16" t="s">
        <v>2375</v>
      </c>
      <c r="C526" s="16" t="s">
        <v>2376</v>
      </c>
      <c r="D526" s="16">
        <v>2934275.25</v>
      </c>
      <c r="E526" s="16"/>
      <c r="F526" s="16">
        <v>434716.03125</v>
      </c>
      <c r="G526" s="16"/>
      <c r="H526" s="16">
        <v>912597.3125</v>
      </c>
      <c r="I526" s="16">
        <v>4265453</v>
      </c>
      <c r="J526" s="16">
        <v>1509075.5</v>
      </c>
      <c r="K526" s="16">
        <v>1564466.375</v>
      </c>
      <c r="L526" s="16"/>
      <c r="M526" s="16">
        <v>254</v>
      </c>
      <c r="N526" s="16">
        <v>28.8</v>
      </c>
      <c r="O526" s="16">
        <f t="shared" si="111"/>
        <v>14250341.523750002</v>
      </c>
      <c r="P526" s="16">
        <f t="shared" si="112"/>
        <v>-17282881.2225</v>
      </c>
      <c r="Q526" s="16">
        <f t="shared" si="110"/>
        <v>477881.28125</v>
      </c>
      <c r="R526" s="17">
        <f t="shared" si="109"/>
        <v>477881.28125</v>
      </c>
      <c r="S526" s="16">
        <f t="shared" si="113"/>
        <v>1924293.6412499999</v>
      </c>
      <c r="T526" s="16">
        <f t="shared" si="114"/>
        <v>-5390478.7875000006</v>
      </c>
      <c r="U526" s="16">
        <f t="shared" si="115"/>
        <v>-1425199.75</v>
      </c>
      <c r="V526" s="17">
        <f>25000</f>
        <v>25000</v>
      </c>
      <c r="W526" s="16">
        <f t="shared" si="116"/>
        <v>18.866292732339886</v>
      </c>
      <c r="X526" s="16">
        <f t="shared" si="117"/>
        <v>14.609640474436812</v>
      </c>
      <c r="Y526" s="3">
        <f t="shared" si="118"/>
        <v>5.2314248289046163E-2</v>
      </c>
      <c r="Z526" s="3">
        <f t="shared" si="119"/>
        <v>-4.2566522579030748</v>
      </c>
      <c r="AA526" s="3">
        <f t="shared" si="120"/>
        <v>0.92171439914088849</v>
      </c>
      <c r="AB526" s="3">
        <f t="shared" si="121"/>
        <v>3.5403627852848639E-2</v>
      </c>
      <c r="AC526" s="16" t="s">
        <v>649</v>
      </c>
      <c r="AD526" s="16" t="s">
        <v>1812</v>
      </c>
      <c r="AE526" s="16" t="s">
        <v>51</v>
      </c>
      <c r="AF526" s="16" t="s">
        <v>44</v>
      </c>
      <c r="AG526" s="16" t="s">
        <v>2377</v>
      </c>
      <c r="AH526" s="16">
        <v>1.36</v>
      </c>
      <c r="AI526" s="16">
        <v>0.57199999999999995</v>
      </c>
      <c r="AJ526" s="16">
        <v>0.77900000000000003</v>
      </c>
      <c r="AK526" s="15" t="s">
        <v>62</v>
      </c>
    </row>
    <row r="527" spans="1:37" x14ac:dyDescent="0.5">
      <c r="A527" s="16" t="s">
        <v>2378</v>
      </c>
      <c r="B527" s="16" t="s">
        <v>2379</v>
      </c>
      <c r="C527" s="16" t="s">
        <v>2380</v>
      </c>
      <c r="D527" s="16">
        <v>2934275.25</v>
      </c>
      <c r="E527" s="16"/>
      <c r="F527" s="16">
        <v>434716.03125</v>
      </c>
      <c r="G527" s="16"/>
      <c r="H527" s="16">
        <v>912597.3125</v>
      </c>
      <c r="I527" s="16">
        <v>4265453</v>
      </c>
      <c r="J527" s="16">
        <v>1509075.5</v>
      </c>
      <c r="K527" s="16">
        <v>1564466.375</v>
      </c>
      <c r="L527" s="16"/>
      <c r="M527" s="16">
        <v>253</v>
      </c>
      <c r="N527" s="16">
        <v>28.7</v>
      </c>
      <c r="O527" s="16">
        <f t="shared" si="111"/>
        <v>14250341.523750002</v>
      </c>
      <c r="P527" s="16">
        <f t="shared" si="112"/>
        <v>-17282881.2225</v>
      </c>
      <c r="Q527" s="16">
        <f t="shared" si="110"/>
        <v>477881.28125</v>
      </c>
      <c r="R527" s="17">
        <f t="shared" si="109"/>
        <v>477881.28125</v>
      </c>
      <c r="S527" s="16">
        <f t="shared" si="113"/>
        <v>1924293.6412499999</v>
      </c>
      <c r="T527" s="16">
        <f t="shared" si="114"/>
        <v>-5390478.7875000006</v>
      </c>
      <c r="U527" s="16">
        <f t="shared" si="115"/>
        <v>-1425199.75</v>
      </c>
      <c r="V527" s="17">
        <f>25000</f>
        <v>25000</v>
      </c>
      <c r="W527" s="16">
        <f t="shared" si="116"/>
        <v>18.866292732339886</v>
      </c>
      <c r="X527" s="16">
        <f t="shared" si="117"/>
        <v>14.609640474436812</v>
      </c>
      <c r="Y527" s="3">
        <f t="shared" si="118"/>
        <v>5.2314248289046163E-2</v>
      </c>
      <c r="Z527" s="3">
        <f t="shared" si="119"/>
        <v>-4.2566522579030748</v>
      </c>
      <c r="AA527" s="3">
        <f t="shared" si="120"/>
        <v>0.92171439914088849</v>
      </c>
      <c r="AB527" s="3">
        <f t="shared" si="121"/>
        <v>3.5403627852848639E-2</v>
      </c>
      <c r="AC527" s="16" t="s">
        <v>545</v>
      </c>
      <c r="AD527" s="16" t="s">
        <v>206</v>
      </c>
      <c r="AE527" s="16" t="s">
        <v>51</v>
      </c>
      <c r="AF527" s="16" t="s">
        <v>44</v>
      </c>
      <c r="AG527" s="16" t="s">
        <v>984</v>
      </c>
      <c r="AH527" s="16">
        <v>1.36</v>
      </c>
      <c r="AI527" s="16">
        <v>0.57199999999999995</v>
      </c>
      <c r="AJ527" s="16">
        <v>0.77900000000000003</v>
      </c>
      <c r="AK527" s="15" t="s">
        <v>62</v>
      </c>
    </row>
    <row r="528" spans="1:37" x14ac:dyDescent="0.5">
      <c r="A528" s="16" t="s">
        <v>2381</v>
      </c>
      <c r="B528" s="16" t="s">
        <v>2382</v>
      </c>
      <c r="C528" s="16" t="s">
        <v>2383</v>
      </c>
      <c r="D528" s="16">
        <v>20740705</v>
      </c>
      <c r="E528" s="16">
        <v>622998.75</v>
      </c>
      <c r="F528" s="16"/>
      <c r="G528" s="16">
        <v>666158.6875</v>
      </c>
      <c r="H528" s="16">
        <v>489084.5</v>
      </c>
      <c r="I528" s="16">
        <v>30197231</v>
      </c>
      <c r="J528" s="16">
        <v>632653.5625</v>
      </c>
      <c r="K528" s="16">
        <v>28193516.5</v>
      </c>
      <c r="L528" s="16"/>
      <c r="M528" s="16">
        <v>114</v>
      </c>
      <c r="N528" s="16">
        <v>13.2</v>
      </c>
      <c r="O528" s="16">
        <f t="shared" si="111"/>
        <v>112333699.32000001</v>
      </c>
      <c r="P528" s="16">
        <f t="shared" si="112"/>
        <v>-118239077.780625</v>
      </c>
      <c r="Q528" s="16">
        <f t="shared" si="110"/>
        <v>489084.5</v>
      </c>
      <c r="R528" s="17">
        <f t="shared" si="109"/>
        <v>489084.5</v>
      </c>
      <c r="S528" s="16">
        <f t="shared" si="113"/>
        <v>33911736.832499996</v>
      </c>
      <c r="T528" s="16">
        <f t="shared" si="114"/>
        <v>0</v>
      </c>
      <c r="U528" s="16">
        <f t="shared" si="115"/>
        <v>-20108051.4375</v>
      </c>
      <c r="V528" s="17">
        <f>25000</f>
        <v>25000</v>
      </c>
      <c r="W528" s="16">
        <f t="shared" si="116"/>
        <v>18.899724218140378</v>
      </c>
      <c r="X528" s="16">
        <f t="shared" si="117"/>
        <v>14.609640474436812</v>
      </c>
      <c r="Y528" s="3">
        <f t="shared" si="118"/>
        <v>5.1115911463152072E-2</v>
      </c>
      <c r="Z528" s="3">
        <f t="shared" si="119"/>
        <v>-4.2900837437035637</v>
      </c>
      <c r="AA528" s="3">
        <f t="shared" si="120"/>
        <v>0.92260080451996784</v>
      </c>
      <c r="AB528" s="3">
        <f t="shared" si="121"/>
        <v>3.4986171017118824E-2</v>
      </c>
      <c r="AC528" s="16" t="s">
        <v>1138</v>
      </c>
      <c r="AD528" s="16" t="s">
        <v>165</v>
      </c>
      <c r="AE528" s="16" t="s">
        <v>766</v>
      </c>
      <c r="AF528" s="16" t="s">
        <v>44</v>
      </c>
      <c r="AG528" s="16" t="s">
        <v>1139</v>
      </c>
      <c r="AH528" s="16">
        <v>1.175</v>
      </c>
      <c r="AI528" s="16">
        <v>5.3959999999999999</v>
      </c>
      <c r="AJ528" s="16">
        <v>6.34</v>
      </c>
      <c r="AK528" s="15" t="s">
        <v>62</v>
      </c>
    </row>
    <row r="529" spans="1:37" x14ac:dyDescent="0.5">
      <c r="A529" s="16" t="s">
        <v>2384</v>
      </c>
      <c r="B529" s="16" t="s">
        <v>2385</v>
      </c>
      <c r="C529" s="16" t="s">
        <v>2386</v>
      </c>
      <c r="D529" s="16">
        <v>20560586.625</v>
      </c>
      <c r="E529" s="16">
        <v>10653064</v>
      </c>
      <c r="F529" s="16">
        <v>19049527</v>
      </c>
      <c r="G529" s="16">
        <v>53654762.625</v>
      </c>
      <c r="H529" s="16">
        <v>38694348.5</v>
      </c>
      <c r="I529" s="16">
        <v>81356981</v>
      </c>
      <c r="J529" s="16">
        <v>29598587.25</v>
      </c>
      <c r="K529" s="16">
        <v>40171507.5</v>
      </c>
      <c r="L529" s="16">
        <v>10712180.875</v>
      </c>
      <c r="M529" s="16">
        <v>418</v>
      </c>
      <c r="N529" s="16">
        <v>47.3</v>
      </c>
      <c r="O529" s="16">
        <f t="shared" si="111"/>
        <v>231783728.88000003</v>
      </c>
      <c r="P529" s="16">
        <f t="shared" si="112"/>
        <v>194924696.63999999</v>
      </c>
      <c r="Q529" s="16">
        <f t="shared" si="110"/>
        <v>19644821.5</v>
      </c>
      <c r="R529" s="17">
        <f t="shared" si="109"/>
        <v>194924696.63999999</v>
      </c>
      <c r="S529" s="16">
        <f t="shared" si="113"/>
        <v>36307685.505000003</v>
      </c>
      <c r="T529" s="16">
        <f t="shared" si="114"/>
        <v>-103383091.95</v>
      </c>
      <c r="U529" s="16">
        <f t="shared" si="115"/>
        <v>9038000.625</v>
      </c>
      <c r="V529" s="17">
        <f>MEDIAN(S529:U529)</f>
        <v>9038000.625</v>
      </c>
      <c r="W529" s="16">
        <f t="shared" si="116"/>
        <v>27.538341648375287</v>
      </c>
      <c r="X529" s="16">
        <f t="shared" si="117"/>
        <v>23.107572226099009</v>
      </c>
      <c r="Y529" s="3">
        <f t="shared" si="118"/>
        <v>4.6366626603975107E-2</v>
      </c>
      <c r="Z529" s="3">
        <f t="shared" si="119"/>
        <v>-4.4307694222762768</v>
      </c>
      <c r="AA529" s="3">
        <f t="shared" si="120"/>
        <v>0.18384327067484474</v>
      </c>
      <c r="AB529" s="3">
        <f t="shared" si="121"/>
        <v>0.73555226224476999</v>
      </c>
      <c r="AC529" s="16" t="s">
        <v>2387</v>
      </c>
      <c r="AD529" s="16" t="s">
        <v>380</v>
      </c>
      <c r="AE529" s="16" t="s">
        <v>80</v>
      </c>
      <c r="AF529" s="16" t="s">
        <v>44</v>
      </c>
      <c r="AG529" s="16" t="s">
        <v>2336</v>
      </c>
      <c r="AH529" s="16">
        <v>1.554</v>
      </c>
      <c r="AI529" s="16">
        <v>0.35499999999999998</v>
      </c>
      <c r="AJ529" s="16">
        <v>0.55200000000000005</v>
      </c>
      <c r="AK529" s="15" t="s">
        <v>485</v>
      </c>
    </row>
    <row r="530" spans="1:37" x14ac:dyDescent="0.5">
      <c r="A530" s="16" t="s">
        <v>2388</v>
      </c>
      <c r="B530" s="16" t="s">
        <v>2389</v>
      </c>
      <c r="C530" s="16" t="s">
        <v>2390</v>
      </c>
      <c r="D530" s="16">
        <v>7763132.4375</v>
      </c>
      <c r="E530" s="16"/>
      <c r="F530" s="16"/>
      <c r="G530" s="16"/>
      <c r="H530" s="16">
        <v>575790.1015625</v>
      </c>
      <c r="I530" s="16">
        <v>17000565.1875</v>
      </c>
      <c r="J530" s="16">
        <v>2054213.5</v>
      </c>
      <c r="K530" s="16">
        <v>31185113</v>
      </c>
      <c r="L530" s="16"/>
      <c r="M530" s="16">
        <v>188</v>
      </c>
      <c r="N530" s="16">
        <v>21</v>
      </c>
      <c r="O530" s="16">
        <f t="shared" si="111"/>
        <v>63242102.497500002</v>
      </c>
      <c r="P530" s="16">
        <f t="shared" si="112"/>
        <v>-45724850.056874998</v>
      </c>
      <c r="Q530" s="16">
        <f t="shared" si="110"/>
        <v>575790.1015625</v>
      </c>
      <c r="R530" s="17">
        <f t="shared" si="109"/>
        <v>575790.1015625</v>
      </c>
      <c r="S530" s="16">
        <f t="shared" si="113"/>
        <v>38357688.990000002</v>
      </c>
      <c r="T530" s="16">
        <f t="shared" si="114"/>
        <v>0</v>
      </c>
      <c r="U530" s="16">
        <f t="shared" si="115"/>
        <v>-5708918.9375</v>
      </c>
      <c r="V530" s="17">
        <f>25000</f>
        <v>25000</v>
      </c>
      <c r="W530" s="16">
        <f t="shared" si="116"/>
        <v>19.135183462106063</v>
      </c>
      <c r="X530" s="16">
        <f t="shared" si="117"/>
        <v>14.609640474436812</v>
      </c>
      <c r="Y530" s="3">
        <f t="shared" si="118"/>
        <v>4.3418599819896937E-2</v>
      </c>
      <c r="Z530" s="3">
        <f t="shared" si="119"/>
        <v>-4.5255429876692519</v>
      </c>
      <c r="AA530" s="3">
        <f t="shared" si="120"/>
        <v>0.83973195491879227</v>
      </c>
      <c r="AB530" s="3">
        <f t="shared" si="121"/>
        <v>7.5859319982156559E-2</v>
      </c>
      <c r="AC530" s="16" t="s">
        <v>2391</v>
      </c>
      <c r="AD530" s="16" t="s">
        <v>206</v>
      </c>
      <c r="AE530" s="16" t="s">
        <v>51</v>
      </c>
      <c r="AF530" s="16" t="s">
        <v>52</v>
      </c>
      <c r="AG530" s="16" t="s">
        <v>2392</v>
      </c>
      <c r="AH530" s="16">
        <v>1.0309999999999999</v>
      </c>
      <c r="AI530" s="16">
        <v>2.4809999999999999</v>
      </c>
      <c r="AJ530" s="16">
        <v>2.5579999999999998</v>
      </c>
      <c r="AK530" s="15" t="s">
        <v>62</v>
      </c>
    </row>
    <row r="531" spans="1:37" x14ac:dyDescent="0.5">
      <c r="A531" s="16" t="s">
        <v>2393</v>
      </c>
      <c r="B531" s="16" t="s">
        <v>2394</v>
      </c>
      <c r="C531" s="16" t="s">
        <v>2395</v>
      </c>
      <c r="D531" s="16">
        <v>35074763</v>
      </c>
      <c r="E531" s="16"/>
      <c r="F531" s="16"/>
      <c r="G531" s="16">
        <v>1498878.25</v>
      </c>
      <c r="H531" s="16">
        <v>626615.625</v>
      </c>
      <c r="I531" s="16">
        <v>30848269</v>
      </c>
      <c r="J531" s="16">
        <v>1343056.375</v>
      </c>
      <c r="K531" s="16">
        <v>30093834</v>
      </c>
      <c r="L531" s="16"/>
      <c r="M531" s="16">
        <v>367</v>
      </c>
      <c r="N531" s="16">
        <v>39.299999999999997</v>
      </c>
      <c r="O531" s="16">
        <f t="shared" si="111"/>
        <v>114755560.68000001</v>
      </c>
      <c r="P531" s="16">
        <f t="shared" si="112"/>
        <v>-197761961.17749998</v>
      </c>
      <c r="Q531" s="16">
        <f t="shared" si="110"/>
        <v>626615.625</v>
      </c>
      <c r="R531" s="17">
        <f t="shared" si="109"/>
        <v>626615.625</v>
      </c>
      <c r="S531" s="16">
        <f t="shared" si="113"/>
        <v>37015415.82</v>
      </c>
      <c r="T531" s="16">
        <f t="shared" si="114"/>
        <v>0</v>
      </c>
      <c r="U531" s="16">
        <f t="shared" si="115"/>
        <v>-33731706.625</v>
      </c>
      <c r="V531" s="17">
        <f>25000</f>
        <v>25000</v>
      </c>
      <c r="W531" s="16">
        <f t="shared" si="116"/>
        <v>19.25722121897655</v>
      </c>
      <c r="X531" s="16">
        <f t="shared" si="117"/>
        <v>14.609640474436812</v>
      </c>
      <c r="Y531" s="3">
        <f t="shared" si="118"/>
        <v>3.9896866599839417E-2</v>
      </c>
      <c r="Z531" s="3">
        <f t="shared" si="119"/>
        <v>-4.6475807445397388</v>
      </c>
      <c r="AA531" s="3">
        <f t="shared" si="120"/>
        <v>0.77023381449847761</v>
      </c>
      <c r="AB531" s="3">
        <f t="shared" si="121"/>
        <v>0.11337741907120118</v>
      </c>
      <c r="AC531" s="16" t="s">
        <v>2396</v>
      </c>
      <c r="AD531" s="16" t="s">
        <v>2397</v>
      </c>
      <c r="AE531" s="16" t="s">
        <v>682</v>
      </c>
      <c r="AF531" s="16" t="s">
        <v>44</v>
      </c>
      <c r="AG531" s="16" t="s">
        <v>2398</v>
      </c>
      <c r="AH531" s="16">
        <v>0.18099999999999999</v>
      </c>
      <c r="AI531" s="16">
        <v>23.401</v>
      </c>
      <c r="AJ531" s="16">
        <v>4.242</v>
      </c>
      <c r="AK531" s="15" t="s">
        <v>82</v>
      </c>
    </row>
    <row r="532" spans="1:37" x14ac:dyDescent="0.5">
      <c r="A532" s="16" t="s">
        <v>2399</v>
      </c>
      <c r="B532" s="16" t="s">
        <v>2400</v>
      </c>
      <c r="C532" s="16" t="s">
        <v>2401</v>
      </c>
      <c r="D532" s="16">
        <v>9792123.75</v>
      </c>
      <c r="E532" s="16">
        <v>14671480</v>
      </c>
      <c r="F532" s="16">
        <v>32697902</v>
      </c>
      <c r="G532" s="16">
        <v>23568798.5</v>
      </c>
      <c r="H532" s="16">
        <v>24249080.75</v>
      </c>
      <c r="I532" s="16">
        <v>47791186</v>
      </c>
      <c r="J532" s="16">
        <v>11689087.75</v>
      </c>
      <c r="K532" s="16">
        <v>33176544</v>
      </c>
      <c r="L532" s="16">
        <v>8646217.78125</v>
      </c>
      <c r="M532" s="16">
        <v>613</v>
      </c>
      <c r="N532" s="16">
        <v>67.900000000000006</v>
      </c>
      <c r="O532" s="16">
        <f t="shared" si="111"/>
        <v>56147016.480000004</v>
      </c>
      <c r="P532" s="16">
        <f t="shared" si="112"/>
        <v>81144614.277499989</v>
      </c>
      <c r="Q532" s="16">
        <f t="shared" si="110"/>
        <v>-8448821.25</v>
      </c>
      <c r="R532" s="17">
        <f t="shared" si="109"/>
        <v>56147016.480000004</v>
      </c>
      <c r="S532" s="16">
        <f t="shared" si="113"/>
        <v>22761228.719999999</v>
      </c>
      <c r="T532" s="16">
        <f t="shared" si="114"/>
        <v>-298240884.3125</v>
      </c>
      <c r="U532" s="16">
        <f t="shared" si="115"/>
        <v>1896964</v>
      </c>
      <c r="V532" s="17">
        <f>MEDIAN(S532:U532)</f>
        <v>1896964</v>
      </c>
      <c r="W532" s="16">
        <f t="shared" si="116"/>
        <v>25.742706027463115</v>
      </c>
      <c r="X532" s="16">
        <f t="shared" si="117"/>
        <v>20.855260869310101</v>
      </c>
      <c r="Y532" s="3">
        <f t="shared" si="118"/>
        <v>3.3785659843131879E-2</v>
      </c>
      <c r="Z532" s="3">
        <f t="shared" si="119"/>
        <v>-4.8874451581530174</v>
      </c>
      <c r="AA532" s="3">
        <f t="shared" si="120"/>
        <v>0.39016989202161023</v>
      </c>
      <c r="AB532" s="3">
        <f t="shared" si="121"/>
        <v>0.40874624655955805</v>
      </c>
      <c r="AC532" s="16" t="s">
        <v>44</v>
      </c>
      <c r="AD532" s="16" t="s">
        <v>732</v>
      </c>
      <c r="AE532" s="16" t="s">
        <v>80</v>
      </c>
      <c r="AF532" s="16" t="s">
        <v>44</v>
      </c>
      <c r="AG532" s="16" t="s">
        <v>44</v>
      </c>
      <c r="AH532" s="16">
        <v>0.79700000000000004</v>
      </c>
      <c r="AI532" s="16">
        <v>0.60499999999999998</v>
      </c>
      <c r="AJ532" s="16">
        <v>0.48199999999999998</v>
      </c>
      <c r="AK532" s="15" t="s">
        <v>62</v>
      </c>
    </row>
    <row r="533" spans="1:37" x14ac:dyDescent="0.5">
      <c r="A533" s="16" t="s">
        <v>2402</v>
      </c>
      <c r="B533" s="16" t="s">
        <v>2403</v>
      </c>
      <c r="C533" s="16" t="s">
        <v>2404</v>
      </c>
      <c r="D533" s="16">
        <v>2192124.15625</v>
      </c>
      <c r="E533" s="16">
        <v>404889.65625</v>
      </c>
      <c r="F533" s="16">
        <v>321744.28125</v>
      </c>
      <c r="G533" s="16">
        <v>2673051</v>
      </c>
      <c r="H533" s="16">
        <v>1456264.375</v>
      </c>
      <c r="I533" s="16">
        <v>5749097.625</v>
      </c>
      <c r="J533" s="16">
        <v>895733.5</v>
      </c>
      <c r="K533" s="16">
        <v>480701.875</v>
      </c>
      <c r="L533" s="16">
        <v>433834.34375</v>
      </c>
      <c r="M533" s="16">
        <v>747</v>
      </c>
      <c r="N533" s="16">
        <v>85.1</v>
      </c>
      <c r="O533" s="16">
        <f t="shared" si="111"/>
        <v>20189754.438750003</v>
      </c>
      <c r="P533" s="16">
        <f t="shared" si="112"/>
        <v>2832659.1096874997</v>
      </c>
      <c r="Q533" s="16">
        <f t="shared" si="110"/>
        <v>1134520.09375</v>
      </c>
      <c r="R533" s="17">
        <f t="shared" si="109"/>
        <v>2832659.1096874997</v>
      </c>
      <c r="S533" s="16">
        <f t="shared" si="113"/>
        <v>93249.029062500005</v>
      </c>
      <c r="T533" s="16">
        <f t="shared" si="114"/>
        <v>1389916.7750000001</v>
      </c>
      <c r="U533" s="16">
        <f t="shared" si="115"/>
        <v>-1296390.65625</v>
      </c>
      <c r="V533" s="17">
        <f>MEDIAN(S533:U533)</f>
        <v>93249.029062500005</v>
      </c>
      <c r="W533" s="16">
        <f t="shared" si="116"/>
        <v>21.433725563431821</v>
      </c>
      <c r="X533" s="16">
        <f t="shared" si="117"/>
        <v>16.508801083212138</v>
      </c>
      <c r="Y533" s="3">
        <f t="shared" si="118"/>
        <v>3.2919255530464195E-2</v>
      </c>
      <c r="Z533" s="3">
        <f t="shared" si="119"/>
        <v>-4.9249244802196834</v>
      </c>
      <c r="AA533" s="3">
        <f t="shared" si="120"/>
        <v>0.3180770924516545</v>
      </c>
      <c r="AB533" s="3">
        <f t="shared" si="121"/>
        <v>0.49746760715820082</v>
      </c>
      <c r="AC533" s="16" t="s">
        <v>44</v>
      </c>
      <c r="AD533" s="16" t="s">
        <v>42</v>
      </c>
      <c r="AE533" s="16" t="s">
        <v>44</v>
      </c>
      <c r="AF533" s="16" t="s">
        <v>44</v>
      </c>
      <c r="AG533" s="16" t="s">
        <v>44</v>
      </c>
      <c r="AH533" s="16">
        <v>1.1870000000000001</v>
      </c>
      <c r="AI533" s="16">
        <v>0.151</v>
      </c>
      <c r="AJ533" s="16">
        <v>0.18</v>
      </c>
      <c r="AK533" s="15" t="s">
        <v>45</v>
      </c>
    </row>
    <row r="534" spans="1:37" x14ac:dyDescent="0.5">
      <c r="A534" s="16" t="s">
        <v>2405</v>
      </c>
      <c r="B534" s="16" t="s">
        <v>2406</v>
      </c>
      <c r="C534" s="16" t="s">
        <v>2407</v>
      </c>
      <c r="D534" s="16">
        <v>5689924.5</v>
      </c>
      <c r="E534" s="16"/>
      <c r="F534" s="16"/>
      <c r="G534" s="16"/>
      <c r="H534" s="16">
        <v>810988.25</v>
      </c>
      <c r="I534" s="16">
        <v>214720.109375</v>
      </c>
      <c r="J534" s="16"/>
      <c r="K534" s="16">
        <v>349275.28125</v>
      </c>
      <c r="L534" s="16"/>
      <c r="M534" s="16">
        <v>530</v>
      </c>
      <c r="N534" s="16">
        <v>60.1</v>
      </c>
      <c r="O534" s="16">
        <f t="shared" si="111"/>
        <v>798758.80687500001</v>
      </c>
      <c r="P534" s="16">
        <f t="shared" si="112"/>
        <v>-33513655.305</v>
      </c>
      <c r="Q534" s="16">
        <f t="shared" si="110"/>
        <v>810988.25</v>
      </c>
      <c r="R534" s="17">
        <f t="shared" si="109"/>
        <v>798758.80687500001</v>
      </c>
      <c r="S534" s="16">
        <f t="shared" si="113"/>
        <v>429608.59593750001</v>
      </c>
      <c r="T534" s="16">
        <f t="shared" si="114"/>
        <v>0</v>
      </c>
      <c r="U534" s="16">
        <f t="shared" si="115"/>
        <v>-5689924.5</v>
      </c>
      <c r="V534" s="17">
        <f>25000</f>
        <v>25000</v>
      </c>
      <c r="W534" s="16">
        <f t="shared" si="116"/>
        <v>19.607400407306891</v>
      </c>
      <c r="X534" s="16">
        <f t="shared" si="117"/>
        <v>14.609640474436812</v>
      </c>
      <c r="Y534" s="3">
        <f t="shared" si="118"/>
        <v>3.1298559446008484E-2</v>
      </c>
      <c r="Z534" s="3">
        <f t="shared" si="119"/>
        <v>-4.9977599328700784</v>
      </c>
      <c r="AA534" s="3">
        <f t="shared" si="120"/>
        <v>0.54942796488860568</v>
      </c>
      <c r="AB534" s="3">
        <f t="shared" si="121"/>
        <v>0.26008923955010543</v>
      </c>
      <c r="AC534" s="16" t="s">
        <v>2408</v>
      </c>
      <c r="AD534" s="16" t="s">
        <v>72</v>
      </c>
      <c r="AE534" s="16" t="s">
        <v>60</v>
      </c>
      <c r="AF534" s="16" t="s">
        <v>44</v>
      </c>
      <c r="AG534" s="16" t="s">
        <v>2409</v>
      </c>
      <c r="AH534" s="16">
        <v>6.0999999999999999E-2</v>
      </c>
      <c r="AI534" s="16">
        <v>13.635</v>
      </c>
      <c r="AJ534" s="16">
        <v>0.83699999999999997</v>
      </c>
      <c r="AK534" s="15" t="s">
        <v>45</v>
      </c>
    </row>
    <row r="535" spans="1:37" x14ac:dyDescent="0.5">
      <c r="A535" s="16" t="s">
        <v>2410</v>
      </c>
      <c r="B535" s="16" t="s">
        <v>2411</v>
      </c>
      <c r="C535" s="16" t="s">
        <v>2412</v>
      </c>
      <c r="D535" s="16">
        <v>16652731.375</v>
      </c>
      <c r="E535" s="16">
        <v>8868922.75</v>
      </c>
      <c r="F535" s="16">
        <v>19166689</v>
      </c>
      <c r="G535" s="16">
        <v>35785786</v>
      </c>
      <c r="H535" s="16">
        <v>34885008</v>
      </c>
      <c r="I535" s="16">
        <v>122334302.75</v>
      </c>
      <c r="J535" s="16">
        <v>19918638.125</v>
      </c>
      <c r="K535" s="16">
        <v>42816115</v>
      </c>
      <c r="L535" s="16">
        <v>14561850.5</v>
      </c>
      <c r="M535" s="16">
        <v>178</v>
      </c>
      <c r="N535" s="16">
        <v>20.5</v>
      </c>
      <c r="O535" s="16">
        <f t="shared" si="111"/>
        <v>383783523.15000004</v>
      </c>
      <c r="P535" s="16">
        <f t="shared" si="112"/>
        <v>112693691.74124999</v>
      </c>
      <c r="Q535" s="16">
        <f t="shared" si="110"/>
        <v>15718319</v>
      </c>
      <c r="R535" s="17">
        <f t="shared" si="109"/>
        <v>112693691.74124999</v>
      </c>
      <c r="S535" s="16">
        <f t="shared" si="113"/>
        <v>41755046.467500001</v>
      </c>
      <c r="T535" s="16">
        <f t="shared" si="114"/>
        <v>-57099997.399999999</v>
      </c>
      <c r="U535" s="16">
        <f t="shared" si="115"/>
        <v>3265906.75</v>
      </c>
      <c r="V535" s="17">
        <f>MEDIAN(S535:U535)</f>
        <v>3265906.75</v>
      </c>
      <c r="W535" s="16">
        <f t="shared" si="116"/>
        <v>26.747831519078147</v>
      </c>
      <c r="X535" s="16">
        <f t="shared" si="117"/>
        <v>21.639052168174441</v>
      </c>
      <c r="Y535" s="3">
        <f t="shared" si="118"/>
        <v>2.8980386564127079E-2</v>
      </c>
      <c r="Z535" s="3">
        <f t="shared" si="119"/>
        <v>-5.1087793509037054</v>
      </c>
      <c r="AA535" s="3">
        <f t="shared" si="120"/>
        <v>0.20773824573509048</v>
      </c>
      <c r="AB535" s="3">
        <f t="shared" si="121"/>
        <v>0.68248354013979262</v>
      </c>
      <c r="AC535" s="16" t="s">
        <v>105</v>
      </c>
      <c r="AD535" s="16" t="s">
        <v>380</v>
      </c>
      <c r="AE535" s="16" t="s">
        <v>107</v>
      </c>
      <c r="AF535" s="16" t="s">
        <v>44</v>
      </c>
      <c r="AG535" s="16" t="s">
        <v>2369</v>
      </c>
      <c r="AH535" s="16">
        <v>1.196</v>
      </c>
      <c r="AI535" s="16">
        <v>0.46500000000000002</v>
      </c>
      <c r="AJ535" s="16">
        <v>0.55700000000000005</v>
      </c>
      <c r="AK535" s="15" t="s">
        <v>485</v>
      </c>
    </row>
    <row r="536" spans="1:37" x14ac:dyDescent="0.5">
      <c r="A536" s="16" t="s">
        <v>2413</v>
      </c>
      <c r="B536" s="16" t="s">
        <v>2414</v>
      </c>
      <c r="C536" s="16" t="s">
        <v>2415</v>
      </c>
      <c r="D536" s="16">
        <v>4094812.875</v>
      </c>
      <c r="E536" s="16">
        <v>5070816.3125</v>
      </c>
      <c r="F536" s="16">
        <v>2936421.375</v>
      </c>
      <c r="G536" s="16">
        <v>3853875.8125</v>
      </c>
      <c r="H536" s="16">
        <v>8963100.75</v>
      </c>
      <c r="I536" s="16">
        <v>7406884.5</v>
      </c>
      <c r="J536" s="16">
        <v>8774411.5</v>
      </c>
      <c r="K536" s="16">
        <v>10115846.5</v>
      </c>
      <c r="L536" s="16">
        <v>4310243.6875</v>
      </c>
      <c r="M536" s="16">
        <v>135</v>
      </c>
      <c r="N536" s="16">
        <v>15.5</v>
      </c>
      <c r="O536" s="16">
        <f t="shared" si="111"/>
        <v>16630122.825000001</v>
      </c>
      <c r="P536" s="16">
        <f t="shared" si="112"/>
        <v>-1419119.298125</v>
      </c>
      <c r="Q536" s="16">
        <f t="shared" si="110"/>
        <v>6026679.375</v>
      </c>
      <c r="R536" s="17">
        <f t="shared" si="109"/>
        <v>6026679.375</v>
      </c>
      <c r="S536" s="16">
        <f t="shared" si="113"/>
        <v>6205387.1306250002</v>
      </c>
      <c r="T536" s="16">
        <f t="shared" si="114"/>
        <v>17035396.675000001</v>
      </c>
      <c r="U536" s="16">
        <f t="shared" si="115"/>
        <v>4679598.625</v>
      </c>
      <c r="V536" s="17">
        <f>MEDIAN(S536:U536)</f>
        <v>6205387.1306250002</v>
      </c>
      <c r="W536" s="16">
        <f t="shared" si="116"/>
        <v>22.522931883427688</v>
      </c>
      <c r="X536" s="16">
        <f t="shared" si="117"/>
        <v>22.565089786772603</v>
      </c>
      <c r="Y536" s="3">
        <f t="shared" si="118"/>
        <v>1.0296527730289287</v>
      </c>
      <c r="Z536" s="3">
        <f t="shared" si="119"/>
        <v>4.2157903344914524E-2</v>
      </c>
      <c r="AA536" s="3">
        <f t="shared" si="120"/>
        <v>0.81833357129883466</v>
      </c>
      <c r="AB536" s="3">
        <f t="shared" si="121"/>
        <v>8.7069631970953271E-2</v>
      </c>
      <c r="AC536" s="16" t="s">
        <v>401</v>
      </c>
      <c r="AD536" s="16" t="s">
        <v>350</v>
      </c>
      <c r="AE536" s="16" t="s">
        <v>51</v>
      </c>
      <c r="AF536" s="16" t="s">
        <v>44</v>
      </c>
      <c r="AG536" s="16" t="s">
        <v>123</v>
      </c>
      <c r="AH536" s="16">
        <v>2.1429999999999998</v>
      </c>
      <c r="AI536" s="16">
        <v>0.55300000000000005</v>
      </c>
      <c r="AJ536" s="16">
        <v>1.1850000000000001</v>
      </c>
      <c r="AK536" s="15" t="s">
        <v>62</v>
      </c>
    </row>
    <row r="537" spans="1:37" x14ac:dyDescent="0.5">
      <c r="A537" s="16" t="s">
        <v>2416</v>
      </c>
      <c r="B537" s="16" t="s">
        <v>2417</v>
      </c>
      <c r="C537" s="16" t="s">
        <v>2418</v>
      </c>
      <c r="D537" s="16"/>
      <c r="E537" s="16">
        <v>549582.5625</v>
      </c>
      <c r="F537" s="16"/>
      <c r="G537" s="16">
        <v>317438.3125</v>
      </c>
      <c r="H537" s="16">
        <v>680262</v>
      </c>
      <c r="I537" s="16">
        <v>257768.1875</v>
      </c>
      <c r="J537" s="16"/>
      <c r="K537" s="16">
        <v>169519.5</v>
      </c>
      <c r="L537" s="16">
        <v>1229825.125</v>
      </c>
      <c r="M537" s="16">
        <v>907</v>
      </c>
      <c r="N537" s="16">
        <v>102.3</v>
      </c>
      <c r="O537" s="16">
        <f t="shared" si="111"/>
        <v>958897.65750000009</v>
      </c>
      <c r="P537" s="16">
        <f t="shared" si="112"/>
        <v>1869711.6606249998</v>
      </c>
      <c r="Q537" s="16">
        <f t="shared" si="110"/>
        <v>680262</v>
      </c>
      <c r="R537" s="17">
        <f t="shared" si="109"/>
        <v>958897.65750000009</v>
      </c>
      <c r="S537" s="16">
        <f t="shared" si="113"/>
        <v>-467477.56687500002</v>
      </c>
      <c r="T537" s="16">
        <f t="shared" si="114"/>
        <v>15249831.550000001</v>
      </c>
      <c r="U537" s="16">
        <f t="shared" si="115"/>
        <v>0</v>
      </c>
      <c r="V537" s="17">
        <f>25000</f>
        <v>25000</v>
      </c>
      <c r="W537" s="16">
        <f t="shared" si="116"/>
        <v>19.871017320028308</v>
      </c>
      <c r="X537" s="16">
        <f t="shared" si="117"/>
        <v>14.609640474436812</v>
      </c>
      <c r="Y537" s="3">
        <f t="shared" si="118"/>
        <v>2.6071603997009449E-2</v>
      </c>
      <c r="Z537" s="3">
        <f t="shared" si="119"/>
        <v>-5.2613768455914967</v>
      </c>
      <c r="AA537" s="3">
        <f t="shared" si="120"/>
        <v>0.51690854259273733</v>
      </c>
      <c r="AB537" s="3">
        <f t="shared" si="121"/>
        <v>0.28658629048614837</v>
      </c>
      <c r="AC537" s="16" t="s">
        <v>2419</v>
      </c>
      <c r="AD537" s="16" t="s">
        <v>113</v>
      </c>
      <c r="AE537" s="16" t="s">
        <v>43</v>
      </c>
      <c r="AF537" s="16" t="s">
        <v>44</v>
      </c>
      <c r="AG537" s="16" t="s">
        <v>1417</v>
      </c>
      <c r="AH537" s="16">
        <v>0.83099999999999996</v>
      </c>
      <c r="AI537" s="16">
        <v>1.7310000000000001</v>
      </c>
      <c r="AJ537" s="16">
        <v>1.4379999999999999</v>
      </c>
      <c r="AK537" s="15" t="s">
        <v>62</v>
      </c>
    </row>
    <row r="538" spans="1:37" x14ac:dyDescent="0.5">
      <c r="A538" s="16" t="s">
        <v>2420</v>
      </c>
      <c r="B538" s="16" t="s">
        <v>2421</v>
      </c>
      <c r="C538" s="16" t="s">
        <v>2422</v>
      </c>
      <c r="D538" s="16">
        <v>2505345.75</v>
      </c>
      <c r="E538" s="16">
        <v>7311215.75</v>
      </c>
      <c r="F538" s="16">
        <v>8051543.75</v>
      </c>
      <c r="G538" s="16">
        <v>4431563.5</v>
      </c>
      <c r="H538" s="16">
        <v>9047729.25</v>
      </c>
      <c r="I538" s="16">
        <v>5063235.25</v>
      </c>
      <c r="J538" s="16">
        <v>2478408.375</v>
      </c>
      <c r="K538" s="16">
        <v>4498262.625</v>
      </c>
      <c r="L538" s="16">
        <v>2061195.125</v>
      </c>
      <c r="M538" s="16">
        <v>499</v>
      </c>
      <c r="N538" s="16">
        <v>55.4</v>
      </c>
      <c r="O538" s="16">
        <f t="shared" si="111"/>
        <v>-11116507.620000001</v>
      </c>
      <c r="P538" s="16">
        <f t="shared" si="112"/>
        <v>11345422.547499999</v>
      </c>
      <c r="Q538" s="16">
        <f t="shared" si="110"/>
        <v>996185.5</v>
      </c>
      <c r="R538" s="17">
        <f t="shared" si="109"/>
        <v>996185.5</v>
      </c>
      <c r="S538" s="16">
        <f t="shared" si="113"/>
        <v>-3459932.34375</v>
      </c>
      <c r="T538" s="16">
        <f t="shared" si="114"/>
        <v>-74280322.950000003</v>
      </c>
      <c r="U538" s="16">
        <f t="shared" si="115"/>
        <v>-26937.375</v>
      </c>
      <c r="V538" s="17">
        <f>25000</f>
        <v>25000</v>
      </c>
      <c r="W538" s="16">
        <f t="shared" si="116"/>
        <v>19.926054886420676</v>
      </c>
      <c r="X538" s="16">
        <f t="shared" si="117"/>
        <v>14.609640474436812</v>
      </c>
      <c r="Y538" s="3">
        <f t="shared" si="118"/>
        <v>2.5095727653132876E-2</v>
      </c>
      <c r="Z538" s="3">
        <f t="shared" si="119"/>
        <v>-5.316414411983863</v>
      </c>
      <c r="AA538" s="3">
        <f t="shared" si="120"/>
        <v>0.46953147749989443</v>
      </c>
      <c r="AB538" s="3">
        <f t="shared" si="121"/>
        <v>0.32833528721840038</v>
      </c>
      <c r="AC538" s="16" t="s">
        <v>105</v>
      </c>
      <c r="AD538" s="16" t="s">
        <v>732</v>
      </c>
      <c r="AE538" s="16" t="s">
        <v>107</v>
      </c>
      <c r="AF538" s="16" t="s">
        <v>44</v>
      </c>
      <c r="AG538" s="16" t="s">
        <v>44</v>
      </c>
      <c r="AH538" s="16">
        <v>0.33900000000000002</v>
      </c>
      <c r="AI538" s="16">
        <v>1.444</v>
      </c>
      <c r="AJ538" s="16">
        <v>0.48899999999999999</v>
      </c>
      <c r="AK538" s="15" t="s">
        <v>82</v>
      </c>
    </row>
    <row r="539" spans="1:37" x14ac:dyDescent="0.5">
      <c r="A539" s="16" t="s">
        <v>2423</v>
      </c>
      <c r="B539" s="16" t="s">
        <v>2424</v>
      </c>
      <c r="C539" s="16" t="s">
        <v>2425</v>
      </c>
      <c r="D539" s="16">
        <v>17450675</v>
      </c>
      <c r="E539" s="16">
        <v>8343128.875</v>
      </c>
      <c r="F539" s="16">
        <v>11096836.25</v>
      </c>
      <c r="G539" s="16">
        <v>27794366</v>
      </c>
      <c r="H539" s="16">
        <v>32543455</v>
      </c>
      <c r="I539" s="16">
        <v>36382638.5</v>
      </c>
      <c r="J539" s="16">
        <v>48963817.5</v>
      </c>
      <c r="K539" s="16">
        <v>28203114.5</v>
      </c>
      <c r="L539" s="16">
        <v>25387317.25</v>
      </c>
      <c r="M539" s="16">
        <v>293</v>
      </c>
      <c r="N539" s="16">
        <v>31.3</v>
      </c>
      <c r="O539" s="16">
        <f t="shared" si="111"/>
        <v>94063184.370000005</v>
      </c>
      <c r="P539" s="16">
        <f t="shared" si="112"/>
        <v>60924339.989999995</v>
      </c>
      <c r="Q539" s="16">
        <f t="shared" si="110"/>
        <v>21446618.75</v>
      </c>
      <c r="R539" s="17">
        <f t="shared" si="109"/>
        <v>60924339.989999995</v>
      </c>
      <c r="S539" s="16">
        <f t="shared" si="113"/>
        <v>24427782.318750001</v>
      </c>
      <c r="T539" s="16">
        <f t="shared" si="114"/>
        <v>177201964.40000001</v>
      </c>
      <c r="U539" s="16">
        <f t="shared" si="115"/>
        <v>31513142.5</v>
      </c>
      <c r="V539" s="17">
        <f>MEDIAN(S539:U539)</f>
        <v>31513142.5</v>
      </c>
      <c r="W539" s="16">
        <f t="shared" si="116"/>
        <v>25.860515381135752</v>
      </c>
      <c r="X539" s="16">
        <f t="shared" si="117"/>
        <v>24.909450291721829</v>
      </c>
      <c r="Y539" s="3">
        <f t="shared" si="118"/>
        <v>0.51725045368029443</v>
      </c>
      <c r="Z539" s="3">
        <f t="shared" si="119"/>
        <v>-0.95106508941392121</v>
      </c>
      <c r="AA539" s="3">
        <f t="shared" si="120"/>
        <v>0.75909530140914716</v>
      </c>
      <c r="AB539" s="3">
        <f t="shared" si="121"/>
        <v>0.11970369672916163</v>
      </c>
      <c r="AC539" s="16" t="s">
        <v>112</v>
      </c>
      <c r="AD539" s="16" t="s">
        <v>350</v>
      </c>
      <c r="AE539" s="16" t="s">
        <v>60</v>
      </c>
      <c r="AF539" s="16" t="s">
        <v>44</v>
      </c>
      <c r="AG539" s="16" t="s">
        <v>2426</v>
      </c>
      <c r="AH539" s="16">
        <v>2.5419999999999998</v>
      </c>
      <c r="AI539" s="16">
        <v>0.34100000000000003</v>
      </c>
      <c r="AJ539" s="16">
        <v>0.86699999999999999</v>
      </c>
      <c r="AK539" s="15" t="s">
        <v>62</v>
      </c>
    </row>
    <row r="540" spans="1:37" x14ac:dyDescent="0.5">
      <c r="A540" s="16" t="s">
        <v>2427</v>
      </c>
      <c r="B540" s="16" t="s">
        <v>2428</v>
      </c>
      <c r="C540" s="16" t="s">
        <v>2429</v>
      </c>
      <c r="D540" s="16">
        <v>185385215.25</v>
      </c>
      <c r="E540" s="16">
        <v>66001346.125</v>
      </c>
      <c r="F540" s="16">
        <v>130337077</v>
      </c>
      <c r="G540" s="16">
        <v>139663036.5</v>
      </c>
      <c r="H540" s="16">
        <v>138453460</v>
      </c>
      <c r="I540" s="16">
        <v>334179161.15625</v>
      </c>
      <c r="J540" s="16">
        <v>249523563.5</v>
      </c>
      <c r="K540" s="16">
        <v>263837179</v>
      </c>
      <c r="L540" s="16">
        <v>133655265.5</v>
      </c>
      <c r="M540" s="16">
        <v>119</v>
      </c>
      <c r="N540" s="16">
        <v>13.4</v>
      </c>
      <c r="O540" s="16">
        <f t="shared" si="111"/>
        <v>758292553.06125009</v>
      </c>
      <c r="P540" s="16">
        <f t="shared" si="112"/>
        <v>-269303632.83749998</v>
      </c>
      <c r="Q540" s="16">
        <f t="shared" si="110"/>
        <v>8116383</v>
      </c>
      <c r="R540" s="17">
        <f t="shared" si="109"/>
        <v>8116383</v>
      </c>
      <c r="S540" s="16">
        <f t="shared" si="113"/>
        <v>243338074.43625</v>
      </c>
      <c r="T540" s="16">
        <f t="shared" si="114"/>
        <v>41145537.399999999</v>
      </c>
      <c r="U540" s="16">
        <f t="shared" si="115"/>
        <v>64138348.25</v>
      </c>
      <c r="V540" s="17">
        <f>MEDIAN(S540:U540)</f>
        <v>64138348.25</v>
      </c>
      <c r="W540" s="16">
        <f t="shared" si="116"/>
        <v>22.952405514650806</v>
      </c>
      <c r="X540" s="16">
        <f t="shared" si="117"/>
        <v>25.93468386485393</v>
      </c>
      <c r="Y540" s="3">
        <f t="shared" si="118"/>
        <v>7.9023314018079232</v>
      </c>
      <c r="Z540" s="3">
        <f t="shared" si="119"/>
        <v>2.9822783502031247</v>
      </c>
      <c r="AA540" s="3">
        <f t="shared" si="120"/>
        <v>0.85804455719893247</v>
      </c>
      <c r="AB540" s="3">
        <f t="shared" si="121"/>
        <v>6.6490159187213752E-2</v>
      </c>
      <c r="AC540" s="16" t="s">
        <v>112</v>
      </c>
      <c r="AD540" s="16" t="s">
        <v>59</v>
      </c>
      <c r="AE540" s="16" t="s">
        <v>396</v>
      </c>
      <c r="AF540" s="16" t="s">
        <v>44</v>
      </c>
      <c r="AG540" s="16" t="s">
        <v>67</v>
      </c>
      <c r="AH540" s="16">
        <v>1.9139999999999999</v>
      </c>
      <c r="AI540" s="16">
        <v>0.93300000000000005</v>
      </c>
      <c r="AJ540" s="16">
        <v>1.7869999999999999</v>
      </c>
      <c r="AK540" s="15" t="s">
        <v>62</v>
      </c>
    </row>
    <row r="541" spans="1:37" x14ac:dyDescent="0.5">
      <c r="A541" s="16" t="s">
        <v>2430</v>
      </c>
      <c r="B541" s="16" t="s">
        <v>2431</v>
      </c>
      <c r="C541" s="16" t="s">
        <v>2432</v>
      </c>
      <c r="D541" s="16">
        <v>4379438.125</v>
      </c>
      <c r="E541" s="16"/>
      <c r="F541" s="16"/>
      <c r="G541" s="16">
        <v>8543041.125</v>
      </c>
      <c r="H541" s="16">
        <v>8235556.5</v>
      </c>
      <c r="I541" s="16">
        <v>7026802.375</v>
      </c>
      <c r="J541" s="16">
        <v>4979679.375</v>
      </c>
      <c r="K541" s="16">
        <v>4214336</v>
      </c>
      <c r="L541" s="16"/>
      <c r="M541" s="16">
        <v>92</v>
      </c>
      <c r="N541" s="16">
        <v>10.8</v>
      </c>
      <c r="O541" s="16">
        <f t="shared" si="111"/>
        <v>26139704.835000001</v>
      </c>
      <c r="P541" s="16">
        <f t="shared" si="112"/>
        <v>24523621.669999998</v>
      </c>
      <c r="Q541" s="16">
        <f t="shared" si="110"/>
        <v>8235556.5</v>
      </c>
      <c r="R541" s="17">
        <f t="shared" si="109"/>
        <v>24523621.669999998</v>
      </c>
      <c r="S541" s="16">
        <f t="shared" si="113"/>
        <v>5183633.28</v>
      </c>
      <c r="T541" s="16">
        <f t="shared" si="114"/>
        <v>0</v>
      </c>
      <c r="U541" s="16">
        <f t="shared" si="115"/>
        <v>600241.25</v>
      </c>
      <c r="V541" s="17">
        <f>MEDIAN(S541:U541)</f>
        <v>600241.25</v>
      </c>
      <c r="W541" s="16">
        <f t="shared" si="116"/>
        <v>24.547668717445614</v>
      </c>
      <c r="X541" s="16">
        <f t="shared" si="117"/>
        <v>19.195182942199263</v>
      </c>
      <c r="Y541" s="3">
        <f t="shared" si="118"/>
        <v>2.4476044284041511E-2</v>
      </c>
      <c r="Z541" s="3">
        <f t="shared" si="119"/>
        <v>-5.3524857752463504</v>
      </c>
      <c r="AA541" s="3">
        <f t="shared" si="120"/>
        <v>7.4908152354321023E-2</v>
      </c>
      <c r="AB541" s="3">
        <f t="shared" si="121"/>
        <v>1.1254709148795823</v>
      </c>
      <c r="AC541" s="16" t="s">
        <v>2000</v>
      </c>
      <c r="AD541" s="16" t="s">
        <v>72</v>
      </c>
      <c r="AE541" s="16" t="s">
        <v>43</v>
      </c>
      <c r="AF541" s="16" t="s">
        <v>44</v>
      </c>
      <c r="AG541" s="16" t="s">
        <v>490</v>
      </c>
      <c r="AH541" s="16">
        <v>1.046</v>
      </c>
      <c r="AI541" s="16">
        <v>0.53200000000000003</v>
      </c>
      <c r="AJ541" s="16">
        <v>0.55600000000000005</v>
      </c>
      <c r="AK541" s="15" t="s">
        <v>281</v>
      </c>
    </row>
    <row r="542" spans="1:37" x14ac:dyDescent="0.5">
      <c r="A542" s="16" t="s">
        <v>2433</v>
      </c>
      <c r="B542" s="16" t="s">
        <v>2434</v>
      </c>
      <c r="C542" s="16" t="s">
        <v>2435</v>
      </c>
      <c r="D542" s="16">
        <v>2762982.375</v>
      </c>
      <c r="E542" s="16">
        <v>5993280</v>
      </c>
      <c r="F542" s="16">
        <v>6430763.125</v>
      </c>
      <c r="G542" s="16">
        <v>8853894.25</v>
      </c>
      <c r="H542" s="16">
        <v>2970710.125</v>
      </c>
      <c r="I542" s="16">
        <v>6734716.25</v>
      </c>
      <c r="J542" s="16">
        <v>3182204.4296875</v>
      </c>
      <c r="K542" s="16">
        <v>1535611.125</v>
      </c>
      <c r="L542" s="16">
        <v>932345.125</v>
      </c>
      <c r="M542" s="16">
        <v>1621</v>
      </c>
      <c r="N542" s="16">
        <v>177.3</v>
      </c>
      <c r="O542" s="16">
        <f t="shared" si="111"/>
        <v>1130705.625</v>
      </c>
      <c r="P542" s="16">
        <f t="shared" si="112"/>
        <v>35875470.943750001</v>
      </c>
      <c r="Q542" s="16">
        <f t="shared" si="110"/>
        <v>-3460053</v>
      </c>
      <c r="R542" s="17">
        <f t="shared" si="109"/>
        <v>1130705.625</v>
      </c>
      <c r="S542" s="16">
        <f t="shared" si="113"/>
        <v>-5482932.7162499996</v>
      </c>
      <c r="T542" s="16">
        <f t="shared" si="114"/>
        <v>-68180383.200000003</v>
      </c>
      <c r="U542" s="16">
        <f t="shared" si="115"/>
        <v>419222.0546875</v>
      </c>
      <c r="V542" s="17">
        <f>25000</f>
        <v>25000</v>
      </c>
      <c r="W542" s="16">
        <f t="shared" si="116"/>
        <v>20.108791947253561</v>
      </c>
      <c r="X542" s="16">
        <f t="shared" si="117"/>
        <v>14.609640474436812</v>
      </c>
      <c r="Y542" s="3">
        <f t="shared" si="118"/>
        <v>2.2110087229821645E-2</v>
      </c>
      <c r="Z542" s="3">
        <f t="shared" si="119"/>
        <v>-5.4991514728167479</v>
      </c>
      <c r="AA542" s="3">
        <f t="shared" si="120"/>
        <v>0.40908025091181011</v>
      </c>
      <c r="AB542" s="3">
        <f t="shared" si="121"/>
        <v>0.38819148634629336</v>
      </c>
      <c r="AC542" s="16" t="s">
        <v>2436</v>
      </c>
      <c r="AD542" s="16" t="s">
        <v>732</v>
      </c>
      <c r="AE542" s="16" t="s">
        <v>145</v>
      </c>
      <c r="AF542" s="16" t="s">
        <v>44</v>
      </c>
      <c r="AG542" s="16" t="s">
        <v>44</v>
      </c>
      <c r="AH542" s="16">
        <v>0.25600000000000001</v>
      </c>
      <c r="AI542" s="16">
        <v>0.89</v>
      </c>
      <c r="AJ542" s="16">
        <v>0.22800000000000001</v>
      </c>
      <c r="AK542" s="15" t="s">
        <v>62</v>
      </c>
    </row>
    <row r="543" spans="1:37" x14ac:dyDescent="0.5">
      <c r="A543" s="16" t="s">
        <v>2437</v>
      </c>
      <c r="B543" s="16" t="s">
        <v>2438</v>
      </c>
      <c r="C543" s="16" t="s">
        <v>2439</v>
      </c>
      <c r="D543" s="16">
        <v>2344813</v>
      </c>
      <c r="E543" s="16">
        <v>1795599.875</v>
      </c>
      <c r="F543" s="16">
        <v>8787890</v>
      </c>
      <c r="G543" s="16">
        <v>9384819</v>
      </c>
      <c r="H543" s="16">
        <v>9922784</v>
      </c>
      <c r="I543" s="16">
        <v>787898.25</v>
      </c>
      <c r="J543" s="16">
        <v>5731697</v>
      </c>
      <c r="K543" s="16"/>
      <c r="L543" s="16">
        <v>2233592.75</v>
      </c>
      <c r="M543" s="16">
        <v>153</v>
      </c>
      <c r="N543" s="16">
        <v>17.2</v>
      </c>
      <c r="O543" s="16">
        <f t="shared" si="111"/>
        <v>-29759969.310000002</v>
      </c>
      <c r="P543" s="16">
        <f t="shared" si="112"/>
        <v>41465635.339999996</v>
      </c>
      <c r="Q543" s="16">
        <f t="shared" si="110"/>
        <v>1134894</v>
      </c>
      <c r="R543" s="17">
        <f t="shared" si="109"/>
        <v>1134894</v>
      </c>
      <c r="S543" s="16">
        <f t="shared" si="113"/>
        <v>-2208587.8462499999</v>
      </c>
      <c r="T543" s="16">
        <f t="shared" si="114"/>
        <v>-81273285.900000006</v>
      </c>
      <c r="U543" s="16">
        <f t="shared" si="115"/>
        <v>3386884</v>
      </c>
      <c r="V543" s="17">
        <f>25000</f>
        <v>25000</v>
      </c>
      <c r="W543" s="16">
        <f t="shared" si="116"/>
        <v>20.114126124271376</v>
      </c>
      <c r="X543" s="16">
        <f t="shared" si="117"/>
        <v>14.609640474436812</v>
      </c>
      <c r="Y543" s="3">
        <f t="shared" si="118"/>
        <v>2.2028489004259428E-2</v>
      </c>
      <c r="Z543" s="3">
        <f t="shared" si="119"/>
        <v>-5.5044856498345647</v>
      </c>
      <c r="AA543" s="3">
        <f t="shared" si="120"/>
        <v>0.57352399295779999</v>
      </c>
      <c r="AB543" s="3">
        <f t="shared" si="121"/>
        <v>0.24144840898988476</v>
      </c>
      <c r="AC543" s="16" t="s">
        <v>2440</v>
      </c>
      <c r="AD543" s="16" t="s">
        <v>311</v>
      </c>
      <c r="AE543" s="16" t="s">
        <v>43</v>
      </c>
      <c r="AF543" s="16" t="s">
        <v>44</v>
      </c>
      <c r="AG543" s="16" t="s">
        <v>2441</v>
      </c>
      <c r="AH543" s="16">
        <v>1.526</v>
      </c>
      <c r="AI543" s="16">
        <v>0.25</v>
      </c>
      <c r="AJ543" s="16">
        <v>0.38100000000000001</v>
      </c>
      <c r="AK543" s="15" t="s">
        <v>45</v>
      </c>
    </row>
    <row r="544" spans="1:37" x14ac:dyDescent="0.5">
      <c r="A544" s="16" t="s">
        <v>2442</v>
      </c>
      <c r="B544" s="16" t="s">
        <v>2443</v>
      </c>
      <c r="C544" s="16" t="s">
        <v>2444</v>
      </c>
      <c r="D544" s="16">
        <v>10284784.125</v>
      </c>
      <c r="E544" s="16">
        <v>14710990.5</v>
      </c>
      <c r="F544" s="16">
        <v>13817528.125</v>
      </c>
      <c r="G544" s="16">
        <v>32545622.625</v>
      </c>
      <c r="H544" s="16">
        <v>50090383.5</v>
      </c>
      <c r="I544" s="16">
        <v>72967840</v>
      </c>
      <c r="J544" s="16">
        <v>12873022</v>
      </c>
      <c r="K544" s="16">
        <v>37507030.25</v>
      </c>
      <c r="L544" s="16">
        <v>13637783.375</v>
      </c>
      <c r="M544" s="16">
        <v>354</v>
      </c>
      <c r="N544" s="16">
        <v>40.5</v>
      </c>
      <c r="O544" s="16">
        <f t="shared" si="111"/>
        <v>220039160.17500001</v>
      </c>
      <c r="P544" s="16">
        <f t="shared" si="112"/>
        <v>131116338.76499999</v>
      </c>
      <c r="Q544" s="16">
        <f t="shared" si="110"/>
        <v>36272855.375</v>
      </c>
      <c r="R544" s="17">
        <f t="shared" si="109"/>
        <v>131116338.76499999</v>
      </c>
      <c r="S544" s="16">
        <f t="shared" si="113"/>
        <v>28039128.892499998</v>
      </c>
      <c r="T544" s="16">
        <f t="shared" si="114"/>
        <v>-2228834.9</v>
      </c>
      <c r="U544" s="16">
        <f t="shared" si="115"/>
        <v>2588237.875</v>
      </c>
      <c r="V544" s="17">
        <f>MEDIAN(S544:U544)</f>
        <v>2588237.875</v>
      </c>
      <c r="W544" s="16">
        <f t="shared" si="116"/>
        <v>26.966272234029294</v>
      </c>
      <c r="X544" s="16">
        <f t="shared" si="117"/>
        <v>21.303538785306891</v>
      </c>
      <c r="Y544" s="3">
        <f t="shared" si="118"/>
        <v>1.9740010279259725E-2</v>
      </c>
      <c r="Z544" s="3">
        <f t="shared" si="119"/>
        <v>-5.6627334487224017</v>
      </c>
      <c r="AA544" s="3">
        <f t="shared" si="120"/>
        <v>0.12232809590061977</v>
      </c>
      <c r="AB544" s="3">
        <f t="shared" si="121"/>
        <v>0.91247378422903613</v>
      </c>
      <c r="AC544" s="16" t="s">
        <v>2445</v>
      </c>
      <c r="AD544" s="16" t="s">
        <v>318</v>
      </c>
      <c r="AE544" s="16" t="s">
        <v>145</v>
      </c>
      <c r="AF544" s="16" t="s">
        <v>44</v>
      </c>
      <c r="AG544" s="16" t="s">
        <v>2446</v>
      </c>
      <c r="AH544" s="16">
        <v>0.98699999999999999</v>
      </c>
      <c r="AI544" s="16">
        <v>0.27600000000000002</v>
      </c>
      <c r="AJ544" s="16">
        <v>0.27200000000000002</v>
      </c>
      <c r="AK544" s="15" t="s">
        <v>62</v>
      </c>
    </row>
    <row r="545" spans="1:37" x14ac:dyDescent="0.5">
      <c r="A545" s="16" t="s">
        <v>2447</v>
      </c>
      <c r="B545" s="16" t="s">
        <v>2448</v>
      </c>
      <c r="C545" s="16" t="s">
        <v>2449</v>
      </c>
      <c r="D545" s="16">
        <v>2286130.75</v>
      </c>
      <c r="E545" s="16">
        <v>15752815</v>
      </c>
      <c r="F545" s="16">
        <v>1210322.5</v>
      </c>
      <c r="G545" s="16">
        <v>3573602.5</v>
      </c>
      <c r="H545" s="16">
        <v>24732870</v>
      </c>
      <c r="I545" s="16">
        <v>9749366</v>
      </c>
      <c r="J545" s="16">
        <v>2802779</v>
      </c>
      <c r="K545" s="16">
        <v>31373360</v>
      </c>
      <c r="L545" s="16">
        <v>3407038.5</v>
      </c>
      <c r="M545" s="16">
        <v>84</v>
      </c>
      <c r="N545" s="16">
        <v>9.5</v>
      </c>
      <c r="O545" s="16">
        <f t="shared" si="111"/>
        <v>31765241.82</v>
      </c>
      <c r="P545" s="16">
        <f t="shared" si="112"/>
        <v>7583208.6074999999</v>
      </c>
      <c r="Q545" s="16">
        <f t="shared" si="110"/>
        <v>23522547.5</v>
      </c>
      <c r="R545" s="17">
        <f t="shared" si="109"/>
        <v>23522547.5</v>
      </c>
      <c r="S545" s="16">
        <f t="shared" si="113"/>
        <v>19213270.350000001</v>
      </c>
      <c r="T545" s="16">
        <f t="shared" si="114"/>
        <v>27239278.400000002</v>
      </c>
      <c r="U545" s="16">
        <f t="shared" si="115"/>
        <v>516648.25</v>
      </c>
      <c r="V545" s="17">
        <f>MEDIAN(S545:U545)</f>
        <v>19213270.350000001</v>
      </c>
      <c r="W545" s="16">
        <f t="shared" si="116"/>
        <v>24.487540977217158</v>
      </c>
      <c r="X545" s="16">
        <f t="shared" si="117"/>
        <v>24.195599769688766</v>
      </c>
      <c r="Y545" s="3">
        <f t="shared" si="118"/>
        <v>0.81680227662416249</v>
      </c>
      <c r="Z545" s="3">
        <f t="shared" si="119"/>
        <v>-0.29194120752839148</v>
      </c>
      <c r="AA545" s="3">
        <f t="shared" si="120"/>
        <v>0.71974814513858609</v>
      </c>
      <c r="AB545" s="3">
        <f t="shared" si="121"/>
        <v>0.14281944566782376</v>
      </c>
      <c r="AC545" s="16" t="s">
        <v>912</v>
      </c>
      <c r="AD545" s="16" t="s">
        <v>59</v>
      </c>
      <c r="AE545" s="16" t="s">
        <v>60</v>
      </c>
      <c r="AF545" s="16" t="s">
        <v>44</v>
      </c>
      <c r="AG545" s="16" t="s">
        <v>2450</v>
      </c>
      <c r="AH545" s="16">
        <v>1.49</v>
      </c>
      <c r="AI545" s="16">
        <v>0.23400000000000001</v>
      </c>
      <c r="AJ545" s="16">
        <v>0.34899999999999998</v>
      </c>
      <c r="AK545" s="15" t="s">
        <v>82</v>
      </c>
    </row>
    <row r="546" spans="1:37" x14ac:dyDescent="0.5">
      <c r="A546" s="16" t="s">
        <v>2451</v>
      </c>
      <c r="B546" s="16" t="s">
        <v>2452</v>
      </c>
      <c r="C546" s="16" t="s">
        <v>2453</v>
      </c>
      <c r="D546" s="16">
        <v>2286130.75</v>
      </c>
      <c r="E546" s="16">
        <v>15752815</v>
      </c>
      <c r="F546" s="16">
        <v>1210322.5</v>
      </c>
      <c r="G546" s="16">
        <v>3573602.5</v>
      </c>
      <c r="H546" s="16">
        <v>24732870</v>
      </c>
      <c r="I546" s="16">
        <v>9749366</v>
      </c>
      <c r="J546" s="16">
        <v>2802779</v>
      </c>
      <c r="K546" s="16">
        <v>31373360</v>
      </c>
      <c r="L546" s="16">
        <v>3407038.5</v>
      </c>
      <c r="M546" s="16">
        <v>84</v>
      </c>
      <c r="N546" s="16">
        <v>9.5</v>
      </c>
      <c r="O546" s="16">
        <f t="shared" si="111"/>
        <v>31765241.82</v>
      </c>
      <c r="P546" s="16">
        <f t="shared" si="112"/>
        <v>7583208.6074999999</v>
      </c>
      <c r="Q546" s="16">
        <f t="shared" si="110"/>
        <v>23522547.5</v>
      </c>
      <c r="R546" s="17">
        <f t="shared" si="109"/>
        <v>23522547.5</v>
      </c>
      <c r="S546" s="16">
        <f t="shared" si="113"/>
        <v>19213270.350000001</v>
      </c>
      <c r="T546" s="16">
        <f t="shared" si="114"/>
        <v>27239278.400000002</v>
      </c>
      <c r="U546" s="16">
        <f t="shared" si="115"/>
        <v>516648.25</v>
      </c>
      <c r="V546" s="17">
        <f>MEDIAN(S546:U546)</f>
        <v>19213270.350000001</v>
      </c>
      <c r="W546" s="16">
        <f t="shared" si="116"/>
        <v>24.487540977217158</v>
      </c>
      <c r="X546" s="16">
        <f t="shared" si="117"/>
        <v>24.195599769688766</v>
      </c>
      <c r="Y546" s="3">
        <f t="shared" si="118"/>
        <v>0.81680227662416249</v>
      </c>
      <c r="Z546" s="3">
        <f t="shared" si="119"/>
        <v>-0.29194120752839148</v>
      </c>
      <c r="AA546" s="3">
        <f t="shared" si="120"/>
        <v>0.71974814513858609</v>
      </c>
      <c r="AB546" s="3">
        <f t="shared" si="121"/>
        <v>0.14281944566782376</v>
      </c>
      <c r="AC546" s="16" t="s">
        <v>2454</v>
      </c>
      <c r="AD546" s="16" t="s">
        <v>350</v>
      </c>
      <c r="AE546" s="16" t="s">
        <v>138</v>
      </c>
      <c r="AF546" s="16" t="s">
        <v>44</v>
      </c>
      <c r="AG546" s="16" t="s">
        <v>67</v>
      </c>
      <c r="AH546" s="16">
        <v>1.49</v>
      </c>
      <c r="AI546" s="16">
        <v>0.23400000000000001</v>
      </c>
      <c r="AJ546" s="16">
        <v>0.34899999999999998</v>
      </c>
      <c r="AK546" s="15" t="s">
        <v>62</v>
      </c>
    </row>
    <row r="547" spans="1:37" x14ac:dyDescent="0.5">
      <c r="A547" s="16" t="s">
        <v>2455</v>
      </c>
      <c r="B547" s="16" t="s">
        <v>2456</v>
      </c>
      <c r="C547" s="16" t="s">
        <v>2457</v>
      </c>
      <c r="D547" s="16">
        <v>48193321</v>
      </c>
      <c r="E547" s="16">
        <v>18793954.28125</v>
      </c>
      <c r="F547" s="16">
        <v>37807131.5</v>
      </c>
      <c r="G547" s="16">
        <v>62905600</v>
      </c>
      <c r="H547" s="16">
        <v>63638986.625</v>
      </c>
      <c r="I547" s="16">
        <v>102445038</v>
      </c>
      <c r="J547" s="16">
        <v>107299054</v>
      </c>
      <c r="K547" s="16">
        <v>102397028</v>
      </c>
      <c r="L547" s="16">
        <v>57872840.5</v>
      </c>
      <c r="M547" s="16">
        <v>69</v>
      </c>
      <c r="N547" s="16">
        <v>7.8</v>
      </c>
      <c r="O547" s="16">
        <f t="shared" si="111"/>
        <v>240453012.18000001</v>
      </c>
      <c r="P547" s="16">
        <f t="shared" si="112"/>
        <v>86655323.310000002</v>
      </c>
      <c r="Q547" s="16">
        <f t="shared" si="110"/>
        <v>25831855.125</v>
      </c>
      <c r="R547" s="17">
        <f t="shared" si="109"/>
        <v>86655323.310000002</v>
      </c>
      <c r="S547" s="16">
        <f t="shared" si="113"/>
        <v>102831780.67406251</v>
      </c>
      <c r="T547" s="16">
        <f t="shared" si="114"/>
        <v>248814791.59999999</v>
      </c>
      <c r="U547" s="16">
        <f t="shared" si="115"/>
        <v>59105733</v>
      </c>
      <c r="V547" s="17">
        <f>MEDIAN(S547:U547)</f>
        <v>102831780.67406251</v>
      </c>
      <c r="W547" s="16">
        <f t="shared" si="116"/>
        <v>26.368785042299134</v>
      </c>
      <c r="X547" s="16">
        <f t="shared" si="117"/>
        <v>26.615710964633397</v>
      </c>
      <c r="Y547" s="3">
        <f t="shared" si="118"/>
        <v>1.1866758641727408</v>
      </c>
      <c r="Z547" s="3">
        <f t="shared" si="119"/>
        <v>0.24692592233426341</v>
      </c>
      <c r="AA547" s="3">
        <f t="shared" si="120"/>
        <v>0.84495108023052556</v>
      </c>
      <c r="AB547" s="3">
        <f t="shared" si="121"/>
        <v>7.3168434483384739E-2</v>
      </c>
      <c r="AC547" s="16" t="s">
        <v>136</v>
      </c>
      <c r="AD547" s="16" t="s">
        <v>639</v>
      </c>
      <c r="AE547" s="16" t="s">
        <v>51</v>
      </c>
      <c r="AF547" s="16" t="s">
        <v>44</v>
      </c>
      <c r="AG547" s="16" t="s">
        <v>123</v>
      </c>
      <c r="AH547" s="16">
        <v>2.7080000000000002</v>
      </c>
      <c r="AI547" s="16">
        <v>0.59399999999999997</v>
      </c>
      <c r="AJ547" s="16">
        <v>1.609</v>
      </c>
      <c r="AK547" s="15" t="s">
        <v>62</v>
      </c>
    </row>
    <row r="548" spans="1:37" x14ac:dyDescent="0.5">
      <c r="A548" s="16" t="s">
        <v>2458</v>
      </c>
      <c r="B548" s="16" t="s">
        <v>2459</v>
      </c>
      <c r="C548" s="16" t="s">
        <v>2460</v>
      </c>
      <c r="D548" s="16"/>
      <c r="E548" s="16">
        <v>1087017</v>
      </c>
      <c r="F548" s="16"/>
      <c r="G548" s="16"/>
      <c r="H548" s="16">
        <v>1270754</v>
      </c>
      <c r="I548" s="16">
        <v>409228.46875</v>
      </c>
      <c r="J548" s="16"/>
      <c r="K548" s="16">
        <v>12637794</v>
      </c>
      <c r="L548" s="16"/>
      <c r="M548" s="16">
        <v>135</v>
      </c>
      <c r="N548" s="16">
        <v>15.2</v>
      </c>
      <c r="O548" s="16">
        <f t="shared" si="111"/>
        <v>1522329.9037500001</v>
      </c>
      <c r="P548" s="16">
        <f t="shared" si="112"/>
        <v>0</v>
      </c>
      <c r="Q548" s="16">
        <f t="shared" si="110"/>
        <v>1270754</v>
      </c>
      <c r="R548" s="17">
        <f t="shared" ref="R548:R601" si="122">MEDIAN(O548:Q548)</f>
        <v>1270754</v>
      </c>
      <c r="S548" s="16">
        <f t="shared" si="113"/>
        <v>14207455.709999999</v>
      </c>
      <c r="T548" s="16">
        <f t="shared" si="114"/>
        <v>0</v>
      </c>
      <c r="U548" s="16">
        <f t="shared" si="115"/>
        <v>0</v>
      </c>
      <c r="V548" s="17">
        <f>25000</f>
        <v>25000</v>
      </c>
      <c r="W548" s="16">
        <f t="shared" si="116"/>
        <v>20.277253341342938</v>
      </c>
      <c r="X548" s="16">
        <f t="shared" si="117"/>
        <v>14.609640474436812</v>
      </c>
      <c r="Y548" s="3">
        <f t="shared" si="118"/>
        <v>1.9673359281182669E-2</v>
      </c>
      <c r="Z548" s="3">
        <f t="shared" si="119"/>
        <v>-5.6676128669061274</v>
      </c>
      <c r="AA548" s="3">
        <f t="shared" si="120"/>
        <v>0.48307407030456151</v>
      </c>
      <c r="AB548" s="3">
        <f t="shared" si="121"/>
        <v>0.31598627326874718</v>
      </c>
      <c r="AC548" s="16" t="s">
        <v>1409</v>
      </c>
      <c r="AD548" s="16" t="s">
        <v>150</v>
      </c>
      <c r="AE548" s="16" t="s">
        <v>319</v>
      </c>
      <c r="AF548" s="16" t="s">
        <v>44</v>
      </c>
      <c r="AG548" s="16" t="s">
        <v>2461</v>
      </c>
      <c r="AH548" s="16">
        <v>11.625999999999999</v>
      </c>
      <c r="AI548" s="16">
        <v>1.5069999999999999</v>
      </c>
      <c r="AJ548" s="16">
        <v>17.524999999999999</v>
      </c>
      <c r="AK548" s="15" t="s">
        <v>62</v>
      </c>
    </row>
    <row r="549" spans="1:37" x14ac:dyDescent="0.5">
      <c r="A549" s="16" t="s">
        <v>2462</v>
      </c>
      <c r="B549" s="16" t="s">
        <v>2463</v>
      </c>
      <c r="C549" s="16" t="s">
        <v>2464</v>
      </c>
      <c r="D549" s="16">
        <v>10505409.5625</v>
      </c>
      <c r="E549" s="16"/>
      <c r="F549" s="16"/>
      <c r="G549" s="16"/>
      <c r="H549" s="16">
        <v>1312698.875</v>
      </c>
      <c r="I549" s="16">
        <v>17772569.5</v>
      </c>
      <c r="J549" s="16"/>
      <c r="K549" s="16">
        <v>4625699</v>
      </c>
      <c r="L549" s="16"/>
      <c r="M549" s="16">
        <v>427</v>
      </c>
      <c r="N549" s="16">
        <v>47.2</v>
      </c>
      <c r="O549" s="16">
        <f t="shared" si="111"/>
        <v>66113958.540000007</v>
      </c>
      <c r="P549" s="16">
        <f t="shared" si="112"/>
        <v>-61876862.323124997</v>
      </c>
      <c r="Q549" s="16">
        <f t="shared" si="110"/>
        <v>1312698.875</v>
      </c>
      <c r="R549" s="17">
        <f t="shared" si="122"/>
        <v>1312698.875</v>
      </c>
      <c r="S549" s="16">
        <f t="shared" si="113"/>
        <v>5689609.7699999996</v>
      </c>
      <c r="T549" s="16">
        <f t="shared" si="114"/>
        <v>0</v>
      </c>
      <c r="U549" s="16">
        <f t="shared" si="115"/>
        <v>-10505409.5625</v>
      </c>
      <c r="V549" s="17">
        <f>25000</f>
        <v>25000</v>
      </c>
      <c r="W549" s="16">
        <f t="shared" si="116"/>
        <v>20.324104578191431</v>
      </c>
      <c r="X549" s="16">
        <f t="shared" si="117"/>
        <v>14.609640474436812</v>
      </c>
      <c r="Y549" s="3">
        <f t="shared" si="118"/>
        <v>1.9044733317075478E-2</v>
      </c>
      <c r="Z549" s="3">
        <f t="shared" si="119"/>
        <v>-5.7144641037546196</v>
      </c>
      <c r="AA549" s="3">
        <f t="shared" si="120"/>
        <v>0.9314401403485506</v>
      </c>
      <c r="AB549" s="3">
        <f t="shared" si="121"/>
        <v>3.0845050109277804E-2</v>
      </c>
      <c r="AC549" s="16" t="s">
        <v>1220</v>
      </c>
      <c r="AD549" s="16" t="s">
        <v>305</v>
      </c>
      <c r="AE549" s="16" t="s">
        <v>60</v>
      </c>
      <c r="AF549" s="16" t="s">
        <v>52</v>
      </c>
      <c r="AG549" s="16" t="s">
        <v>2465</v>
      </c>
      <c r="AH549" s="16">
        <v>0.44</v>
      </c>
      <c r="AI549" s="16">
        <v>2.1749999999999998</v>
      </c>
      <c r="AJ549" s="16">
        <v>0.95799999999999996</v>
      </c>
      <c r="AK549" s="15" t="s">
        <v>2466</v>
      </c>
    </row>
    <row r="550" spans="1:37" x14ac:dyDescent="0.5">
      <c r="A550" s="16" t="s">
        <v>2467</v>
      </c>
      <c r="B550" s="16" t="s">
        <v>2468</v>
      </c>
      <c r="C550" s="16" t="s">
        <v>2469</v>
      </c>
      <c r="D550" s="16"/>
      <c r="E550" s="16">
        <v>246672.265625</v>
      </c>
      <c r="F550" s="16"/>
      <c r="G550" s="16"/>
      <c r="H550" s="16">
        <v>1410002.25</v>
      </c>
      <c r="I550" s="16">
        <v>7630634</v>
      </c>
      <c r="J550" s="16"/>
      <c r="K550" s="16">
        <v>6480120</v>
      </c>
      <c r="L550" s="16"/>
      <c r="M550" s="16">
        <v>440</v>
      </c>
      <c r="N550" s="16">
        <v>49.2</v>
      </c>
      <c r="O550" s="16">
        <f t="shared" si="111"/>
        <v>28385958.48</v>
      </c>
      <c r="P550" s="16">
        <f t="shared" si="112"/>
        <v>0</v>
      </c>
      <c r="Q550" s="16">
        <f t="shared" si="110"/>
        <v>1410002.25</v>
      </c>
      <c r="R550" s="17">
        <f t="shared" si="122"/>
        <v>1410002.25</v>
      </c>
      <c r="S550" s="16">
        <f t="shared" si="113"/>
        <v>7667140.7132812496</v>
      </c>
      <c r="T550" s="16">
        <f t="shared" si="114"/>
        <v>0</v>
      </c>
      <c r="U550" s="16">
        <f t="shared" si="115"/>
        <v>0</v>
      </c>
      <c r="V550" s="17">
        <f>25000</f>
        <v>25000</v>
      </c>
      <c r="W550" s="16">
        <f t="shared" si="116"/>
        <v>20.427266034119341</v>
      </c>
      <c r="X550" s="16">
        <f t="shared" si="117"/>
        <v>14.609640474436812</v>
      </c>
      <c r="Y550" s="3">
        <f t="shared" si="118"/>
        <v>1.7730468160600452E-2</v>
      </c>
      <c r="Z550" s="3">
        <f t="shared" si="119"/>
        <v>-5.8176255596825319</v>
      </c>
      <c r="AA550" s="3">
        <f t="shared" si="120"/>
        <v>0.38478163583634395</v>
      </c>
      <c r="AB550" s="3">
        <f t="shared" si="121"/>
        <v>0.41478566336306205</v>
      </c>
      <c r="AC550" s="16" t="s">
        <v>112</v>
      </c>
      <c r="AD550" s="16" t="s">
        <v>72</v>
      </c>
      <c r="AE550" s="16" t="s">
        <v>51</v>
      </c>
      <c r="AF550" s="16" t="s">
        <v>44</v>
      </c>
      <c r="AG550" s="16" t="s">
        <v>2470</v>
      </c>
      <c r="AH550" s="16">
        <v>26.27</v>
      </c>
      <c r="AI550" s="16">
        <v>7.4999999999999997E-2</v>
      </c>
      <c r="AJ550" s="16">
        <v>1.976</v>
      </c>
      <c r="AK550" s="15" t="s">
        <v>62</v>
      </c>
    </row>
    <row r="551" spans="1:37" x14ac:dyDescent="0.5">
      <c r="A551" s="16" t="s">
        <v>2471</v>
      </c>
      <c r="B551" s="16" t="s">
        <v>2472</v>
      </c>
      <c r="C551" s="16" t="s">
        <v>2473</v>
      </c>
      <c r="D551" s="16">
        <v>48708404.9375</v>
      </c>
      <c r="E551" s="16">
        <v>8872226.375</v>
      </c>
      <c r="F551" s="16">
        <v>17137196.3125</v>
      </c>
      <c r="G551" s="16">
        <v>16159587</v>
      </c>
      <c r="H551" s="16">
        <v>18645788.96875</v>
      </c>
      <c r="I551" s="16">
        <v>88470597.6875</v>
      </c>
      <c r="J551" s="16">
        <v>25349505.359375</v>
      </c>
      <c r="K551" s="16">
        <v>66427770.25</v>
      </c>
      <c r="L551" s="16">
        <v>9577872.375</v>
      </c>
      <c r="M551" s="16">
        <v>309</v>
      </c>
      <c r="N551" s="16">
        <v>34.4</v>
      </c>
      <c r="O551" s="16">
        <f t="shared" si="111"/>
        <v>265360253.11500001</v>
      </c>
      <c r="P551" s="16">
        <f t="shared" si="112"/>
        <v>-191712537.65187499</v>
      </c>
      <c r="Q551" s="16">
        <f t="shared" si="110"/>
        <v>1508592.65625</v>
      </c>
      <c r="R551" s="17">
        <f t="shared" si="122"/>
        <v>1508592.65625</v>
      </c>
      <c r="S551" s="16">
        <f t="shared" si="113"/>
        <v>70793318.966250002</v>
      </c>
      <c r="T551" s="16">
        <f t="shared" si="114"/>
        <v>-93735616.825000003</v>
      </c>
      <c r="U551" s="16">
        <f t="shared" si="115"/>
        <v>-23358899.578125</v>
      </c>
      <c r="V551" s="17">
        <f>25000</f>
        <v>25000</v>
      </c>
      <c r="W551" s="16">
        <f t="shared" si="116"/>
        <v>20.524771877414501</v>
      </c>
      <c r="X551" s="16">
        <f t="shared" si="117"/>
        <v>14.609640474436812</v>
      </c>
      <c r="Y551" s="3">
        <f t="shared" si="118"/>
        <v>1.6571736509803786E-2</v>
      </c>
      <c r="Z551" s="3">
        <f t="shared" si="119"/>
        <v>-5.9151314029776882</v>
      </c>
      <c r="AA551" s="3">
        <f t="shared" si="120"/>
        <v>0.68017833996928856</v>
      </c>
      <c r="AB551" s="3">
        <f t="shared" si="121"/>
        <v>0.16737720213218937</v>
      </c>
      <c r="AC551" s="16" t="s">
        <v>92</v>
      </c>
      <c r="AD551" s="16" t="s">
        <v>206</v>
      </c>
      <c r="AE551" s="16" t="s">
        <v>240</v>
      </c>
      <c r="AF551" s="16" t="s">
        <v>44</v>
      </c>
      <c r="AG551" s="16" t="s">
        <v>2474</v>
      </c>
      <c r="AH551" s="16">
        <v>1.4790000000000001</v>
      </c>
      <c r="AI551" s="16">
        <v>0.91900000000000004</v>
      </c>
      <c r="AJ551" s="16">
        <v>1.36</v>
      </c>
      <c r="AK551" s="15" t="s">
        <v>62</v>
      </c>
    </row>
    <row r="552" spans="1:37" x14ac:dyDescent="0.5">
      <c r="A552" s="16" t="s">
        <v>2475</v>
      </c>
      <c r="B552" s="16" t="s">
        <v>2476</v>
      </c>
      <c r="C552" s="16" t="s">
        <v>2477</v>
      </c>
      <c r="D552" s="16">
        <v>2520566.75</v>
      </c>
      <c r="E552" s="16"/>
      <c r="F552" s="16"/>
      <c r="G552" s="16">
        <v>983570.5</v>
      </c>
      <c r="H552" s="16">
        <v>1813416</v>
      </c>
      <c r="I552" s="16">
        <v>4710733</v>
      </c>
      <c r="J552" s="16">
        <v>2253883.75</v>
      </c>
      <c r="K552" s="16">
        <v>4182295.5</v>
      </c>
      <c r="L552" s="16"/>
      <c r="M552" s="16">
        <v>505</v>
      </c>
      <c r="N552" s="16">
        <v>55.2</v>
      </c>
      <c r="O552" s="16">
        <f t="shared" si="111"/>
        <v>17523926.760000002</v>
      </c>
      <c r="P552" s="16">
        <f t="shared" si="112"/>
        <v>-9052907.9124999996</v>
      </c>
      <c r="Q552" s="16">
        <f t="shared" si="110"/>
        <v>1813416</v>
      </c>
      <c r="R552" s="17">
        <f t="shared" si="122"/>
        <v>1813416</v>
      </c>
      <c r="S552" s="16">
        <f t="shared" si="113"/>
        <v>5144223.4649999999</v>
      </c>
      <c r="T552" s="16">
        <f t="shared" si="114"/>
        <v>0</v>
      </c>
      <c r="U552" s="16">
        <f t="shared" si="115"/>
        <v>-266683</v>
      </c>
      <c r="V552" s="17">
        <f>25000</f>
        <v>25000</v>
      </c>
      <c r="W552" s="16">
        <f t="shared" si="116"/>
        <v>20.790278488500494</v>
      </c>
      <c r="X552" s="16">
        <f t="shared" si="117"/>
        <v>14.609640474436812</v>
      </c>
      <c r="Y552" s="3">
        <f t="shared" si="118"/>
        <v>1.3786136220260547E-2</v>
      </c>
      <c r="Z552" s="3">
        <f t="shared" si="119"/>
        <v>-6.1806380140636801</v>
      </c>
      <c r="AA552" s="3">
        <f t="shared" si="120"/>
        <v>0.79830314044782535</v>
      </c>
      <c r="AB552" s="3">
        <f t="shared" si="121"/>
        <v>9.7832162252838792E-2</v>
      </c>
      <c r="AC552" s="16" t="s">
        <v>2478</v>
      </c>
      <c r="AD552" s="16" t="s">
        <v>842</v>
      </c>
      <c r="AE552" s="16" t="s">
        <v>80</v>
      </c>
      <c r="AF552" s="16" t="s">
        <v>44</v>
      </c>
      <c r="AG552" s="16" t="s">
        <v>2479</v>
      </c>
      <c r="AH552" s="16">
        <v>1.218</v>
      </c>
      <c r="AI552" s="16">
        <v>1.39</v>
      </c>
      <c r="AJ552" s="16">
        <v>1.6930000000000001</v>
      </c>
      <c r="AK552" s="15" t="s">
        <v>45</v>
      </c>
    </row>
    <row r="553" spans="1:37" x14ac:dyDescent="0.5">
      <c r="A553" s="16" t="s">
        <v>2480</v>
      </c>
      <c r="B553" s="16" t="s">
        <v>2481</v>
      </c>
      <c r="C553" s="16" t="s">
        <v>2482</v>
      </c>
      <c r="D553" s="16">
        <v>4356597</v>
      </c>
      <c r="E553" s="16">
        <v>2642657.75</v>
      </c>
      <c r="F553" s="16">
        <v>7827813</v>
      </c>
      <c r="G553" s="16">
        <v>6137088.625</v>
      </c>
      <c r="H553" s="16">
        <v>2845496</v>
      </c>
      <c r="I553" s="16">
        <v>12959024.5</v>
      </c>
      <c r="J553" s="16">
        <v>4494978.75</v>
      </c>
      <c r="K553" s="16">
        <v>2760736.75</v>
      </c>
      <c r="L553" s="16">
        <v>629993</v>
      </c>
      <c r="M553" s="16">
        <v>1294</v>
      </c>
      <c r="N553" s="16">
        <v>149.6</v>
      </c>
      <c r="O553" s="16">
        <f t="shared" si="111"/>
        <v>19088106.780000001</v>
      </c>
      <c r="P553" s="16">
        <f t="shared" si="112"/>
        <v>10487095.671249999</v>
      </c>
      <c r="Q553" s="16">
        <f t="shared" si="110"/>
        <v>-4982317</v>
      </c>
      <c r="R553" s="17">
        <f t="shared" si="122"/>
        <v>10487095.671249999</v>
      </c>
      <c r="S553" s="16">
        <f t="shared" si="113"/>
        <v>145237.16999999998</v>
      </c>
      <c r="T553" s="16">
        <f t="shared" si="114"/>
        <v>-89252968</v>
      </c>
      <c r="U553" s="16">
        <f t="shared" si="115"/>
        <v>138381.75</v>
      </c>
      <c r="V553" s="17">
        <f>MEDIAN(S553:U553)</f>
        <v>138381.75</v>
      </c>
      <c r="W553" s="16">
        <f t="shared" si="116"/>
        <v>23.322111853009901</v>
      </c>
      <c r="X553" s="16">
        <f t="shared" si="117"/>
        <v>17.07829416509507</v>
      </c>
      <c r="Y553" s="3">
        <f t="shared" si="118"/>
        <v>1.3195431255516116E-2</v>
      </c>
      <c r="Z553" s="3">
        <f t="shared" si="119"/>
        <v>-6.2438176879148326</v>
      </c>
      <c r="AA553" s="3">
        <f t="shared" si="120"/>
        <v>0.35500363379791455</v>
      </c>
      <c r="AB553" s="3">
        <f t="shared" si="121"/>
        <v>0.44976720150742494</v>
      </c>
      <c r="AC553" s="16" t="s">
        <v>2182</v>
      </c>
      <c r="AD553" s="16" t="s">
        <v>1933</v>
      </c>
      <c r="AE553" s="16" t="s">
        <v>80</v>
      </c>
      <c r="AF553" s="16" t="s">
        <v>44</v>
      </c>
      <c r="AG553" s="16" t="s">
        <v>2483</v>
      </c>
      <c r="AH553" s="16">
        <v>0.63400000000000001</v>
      </c>
      <c r="AI553" s="16">
        <v>0.71</v>
      </c>
      <c r="AJ553" s="16">
        <v>0.45</v>
      </c>
      <c r="AK553" s="15" t="s">
        <v>485</v>
      </c>
    </row>
    <row r="554" spans="1:37" x14ac:dyDescent="0.5">
      <c r="A554" s="16" t="s">
        <v>2484</v>
      </c>
      <c r="B554" s="16" t="s">
        <v>2485</v>
      </c>
      <c r="C554" s="16" t="s">
        <v>2486</v>
      </c>
      <c r="D554" s="16">
        <v>3428297.75</v>
      </c>
      <c r="E554" s="16">
        <v>2265982.25</v>
      </c>
      <c r="F554" s="16">
        <v>7106964</v>
      </c>
      <c r="G554" s="16">
        <v>12527157</v>
      </c>
      <c r="H554" s="16">
        <v>9038047.25</v>
      </c>
      <c r="I554" s="16">
        <v>2943662</v>
      </c>
      <c r="J554" s="16">
        <v>6282764.75</v>
      </c>
      <c r="K554" s="16">
        <v>1633238.25</v>
      </c>
      <c r="L554" s="16">
        <v>2538915.75</v>
      </c>
      <c r="M554" s="16">
        <v>620</v>
      </c>
      <c r="N554" s="16">
        <v>69.900000000000006</v>
      </c>
      <c r="O554" s="16">
        <f t="shared" si="111"/>
        <v>-15487483.440000001</v>
      </c>
      <c r="P554" s="16">
        <f t="shared" si="112"/>
        <v>53592280.982499994</v>
      </c>
      <c r="Q554" s="16">
        <f t="shared" si="110"/>
        <v>1931083.25</v>
      </c>
      <c r="R554" s="17">
        <f t="shared" si="122"/>
        <v>1931083.25</v>
      </c>
      <c r="S554" s="16">
        <f t="shared" si="113"/>
        <v>-778275.12</v>
      </c>
      <c r="T554" s="16">
        <f t="shared" si="114"/>
        <v>-56643798.300000004</v>
      </c>
      <c r="U554" s="16">
        <f t="shared" si="115"/>
        <v>2854467</v>
      </c>
      <c r="V554" s="17">
        <f>25000</f>
        <v>25000</v>
      </c>
      <c r="W554" s="16">
        <f t="shared" si="116"/>
        <v>20.880978930284531</v>
      </c>
      <c r="X554" s="16">
        <f t="shared" si="117"/>
        <v>14.609640474436812</v>
      </c>
      <c r="Y554" s="3">
        <f t="shared" si="118"/>
        <v>1.2946101624567455E-2</v>
      </c>
      <c r="Z554" s="3">
        <f t="shared" si="119"/>
        <v>-6.2713384558477214</v>
      </c>
      <c r="AA554" s="3">
        <f t="shared" si="120"/>
        <v>0.50889359766420661</v>
      </c>
      <c r="AB554" s="3">
        <f t="shared" si="121"/>
        <v>0.29337301290465162</v>
      </c>
      <c r="AC554" s="16" t="s">
        <v>44</v>
      </c>
      <c r="AD554" s="16" t="s">
        <v>2487</v>
      </c>
      <c r="AE554" s="16" t="s">
        <v>51</v>
      </c>
      <c r="AF554" s="16" t="s">
        <v>44</v>
      </c>
      <c r="AG554" s="16" t="s">
        <v>44</v>
      </c>
      <c r="AH554" s="16">
        <v>0.74099999999999999</v>
      </c>
      <c r="AI554" s="16">
        <v>0.379</v>
      </c>
      <c r="AJ554" s="16">
        <v>0.28100000000000003</v>
      </c>
      <c r="AK554" s="15" t="s">
        <v>45</v>
      </c>
    </row>
    <row r="555" spans="1:37" x14ac:dyDescent="0.5">
      <c r="A555" s="16" t="s">
        <v>2488</v>
      </c>
      <c r="B555" s="16" t="s">
        <v>2489</v>
      </c>
      <c r="C555" s="16" t="s">
        <v>2490</v>
      </c>
      <c r="D555" s="16">
        <v>32154657.5</v>
      </c>
      <c r="E555" s="16">
        <v>12086794</v>
      </c>
      <c r="F555" s="16">
        <v>13047700.5</v>
      </c>
      <c r="G555" s="16">
        <v>54048778.25</v>
      </c>
      <c r="H555" s="16">
        <v>50204035</v>
      </c>
      <c r="I555" s="16">
        <v>27220896</v>
      </c>
      <c r="J555" s="16">
        <v>65741838</v>
      </c>
      <c r="K555" s="16">
        <v>39238608</v>
      </c>
      <c r="L555" s="16">
        <v>22435449.375</v>
      </c>
      <c r="M555" s="16">
        <v>194</v>
      </c>
      <c r="N555" s="16">
        <v>22.1</v>
      </c>
      <c r="O555" s="16">
        <f t="shared" si="111"/>
        <v>52724287.260000005</v>
      </c>
      <c r="P555" s="16">
        <f t="shared" si="112"/>
        <v>128956371.21749999</v>
      </c>
      <c r="Q555" s="16">
        <f t="shared" si="110"/>
        <v>37156334.5</v>
      </c>
      <c r="R555" s="17">
        <f t="shared" si="122"/>
        <v>52724287.260000005</v>
      </c>
      <c r="S555" s="16">
        <f t="shared" si="113"/>
        <v>33396731.219999999</v>
      </c>
      <c r="T555" s="16">
        <f t="shared" si="114"/>
        <v>116408086.05</v>
      </c>
      <c r="U555" s="16">
        <f t="shared" si="115"/>
        <v>33587180.5</v>
      </c>
      <c r="V555" s="17">
        <f>MEDIAN(S555:U555)</f>
        <v>33587180.5</v>
      </c>
      <c r="W555" s="16">
        <f t="shared" si="116"/>
        <v>25.651964351652722</v>
      </c>
      <c r="X555" s="16">
        <f t="shared" si="117"/>
        <v>25.001407356795109</v>
      </c>
      <c r="Y555" s="3">
        <f t="shared" si="118"/>
        <v>0.63703432033838736</v>
      </c>
      <c r="Z555" s="3">
        <f t="shared" si="119"/>
        <v>-0.6505569948576122</v>
      </c>
      <c r="AA555" s="3">
        <f t="shared" si="120"/>
        <v>0.12240616430846174</v>
      </c>
      <c r="AB555" s="3">
        <f t="shared" si="121"/>
        <v>0.91219671080369891</v>
      </c>
      <c r="AC555" s="16" t="s">
        <v>2491</v>
      </c>
      <c r="AD555" s="16" t="s">
        <v>1652</v>
      </c>
      <c r="AE555" s="16" t="s">
        <v>138</v>
      </c>
      <c r="AF555" s="16" t="s">
        <v>44</v>
      </c>
      <c r="AG555" s="16" t="s">
        <v>2492</v>
      </c>
      <c r="AH555" s="16">
        <v>3.0070000000000001</v>
      </c>
      <c r="AI555" s="16">
        <v>0.26</v>
      </c>
      <c r="AJ555" s="16">
        <v>0.78200000000000003</v>
      </c>
      <c r="AK555" s="15" t="s">
        <v>62</v>
      </c>
    </row>
    <row r="556" spans="1:37" x14ac:dyDescent="0.5">
      <c r="A556" s="16" t="s">
        <v>2493</v>
      </c>
      <c r="B556" s="16" t="s">
        <v>2494</v>
      </c>
      <c r="C556" s="16" t="s">
        <v>2495</v>
      </c>
      <c r="D556" s="16">
        <v>7591239.75</v>
      </c>
      <c r="E556" s="16">
        <v>7428894.375</v>
      </c>
      <c r="F556" s="16">
        <v>8109449</v>
      </c>
      <c r="G556" s="16">
        <v>19605716.5</v>
      </c>
      <c r="H556" s="16">
        <v>21534047.75</v>
      </c>
      <c r="I556" s="16">
        <v>10563798.25</v>
      </c>
      <c r="J556" s="16">
        <v>18068568</v>
      </c>
      <c r="K556" s="16">
        <v>7564854.5</v>
      </c>
      <c r="L556" s="16">
        <v>4893830.75</v>
      </c>
      <c r="M556" s="16">
        <v>614</v>
      </c>
      <c r="N556" s="16">
        <v>69.099999999999994</v>
      </c>
      <c r="O556" s="16">
        <f t="shared" si="111"/>
        <v>9130179.2100000009</v>
      </c>
      <c r="P556" s="16">
        <f t="shared" si="112"/>
        <v>70765268.05749999</v>
      </c>
      <c r="Q556" s="16">
        <f t="shared" si="110"/>
        <v>13424598.75</v>
      </c>
      <c r="R556" s="17">
        <f t="shared" si="122"/>
        <v>13424598.75</v>
      </c>
      <c r="S556" s="16">
        <f t="shared" si="113"/>
        <v>167230.95374999999</v>
      </c>
      <c r="T556" s="16">
        <f t="shared" si="114"/>
        <v>-39873666.300000004</v>
      </c>
      <c r="U556" s="16">
        <f t="shared" si="115"/>
        <v>10477328.25</v>
      </c>
      <c r="V556" s="17">
        <f>MEDIAN(S556:U556)</f>
        <v>167230.95374999999</v>
      </c>
      <c r="W556" s="16">
        <f t="shared" si="116"/>
        <v>23.678375632121575</v>
      </c>
      <c r="X556" s="16">
        <f t="shared" si="117"/>
        <v>17.351482383389527</v>
      </c>
      <c r="Y556" s="3">
        <f t="shared" si="118"/>
        <v>1.2457054163350691E-2</v>
      </c>
      <c r="Z556" s="3">
        <f t="shared" si="119"/>
        <v>-6.3268932487320484</v>
      </c>
      <c r="AA556" s="3">
        <f t="shared" si="120"/>
        <v>0.36281103921712221</v>
      </c>
      <c r="AB556" s="3">
        <f t="shared" si="121"/>
        <v>0.44031950717384272</v>
      </c>
      <c r="AC556" s="16" t="s">
        <v>1623</v>
      </c>
      <c r="AD556" s="16" t="s">
        <v>72</v>
      </c>
      <c r="AE556" s="16" t="s">
        <v>60</v>
      </c>
      <c r="AF556" s="16" t="s">
        <v>44</v>
      </c>
      <c r="AG556" s="16" t="s">
        <v>2496</v>
      </c>
      <c r="AH556" s="16">
        <v>0.997</v>
      </c>
      <c r="AI556" s="16">
        <v>0.38700000000000001</v>
      </c>
      <c r="AJ556" s="16">
        <v>0.38600000000000001</v>
      </c>
      <c r="AK556" s="15" t="s">
        <v>45</v>
      </c>
    </row>
    <row r="557" spans="1:37" x14ac:dyDescent="0.5">
      <c r="A557" s="16" t="s">
        <v>2497</v>
      </c>
      <c r="B557" s="16" t="s">
        <v>2498</v>
      </c>
      <c r="C557" s="16" t="s">
        <v>2499</v>
      </c>
      <c r="D557" s="16">
        <v>1203884.5</v>
      </c>
      <c r="E557" s="16">
        <v>1520851.625</v>
      </c>
      <c r="F557" s="16">
        <v>925428.1875</v>
      </c>
      <c r="G557" s="16">
        <v>7078701</v>
      </c>
      <c r="H557" s="16">
        <v>3211669.75</v>
      </c>
      <c r="I557" s="16"/>
      <c r="J557" s="16">
        <v>2144793.5</v>
      </c>
      <c r="K557" s="16">
        <v>466045.84375</v>
      </c>
      <c r="L557" s="16"/>
      <c r="M557" s="16">
        <v>808</v>
      </c>
      <c r="N557" s="16">
        <v>89</v>
      </c>
      <c r="O557" s="16">
        <f t="shared" si="111"/>
        <v>-3442592.8575000004</v>
      </c>
      <c r="P557" s="16">
        <f t="shared" si="112"/>
        <v>34602669.184999995</v>
      </c>
      <c r="Q557" s="16">
        <f t="shared" si="110"/>
        <v>2286241.5625</v>
      </c>
      <c r="R557" s="17">
        <f t="shared" si="122"/>
        <v>2286241.5625</v>
      </c>
      <c r="S557" s="16">
        <f t="shared" si="113"/>
        <v>-1297411.1109374999</v>
      </c>
      <c r="T557" s="16">
        <f t="shared" si="114"/>
        <v>-11475309.525</v>
      </c>
      <c r="U557" s="16">
        <f t="shared" si="115"/>
        <v>940909</v>
      </c>
      <c r="V557" s="17">
        <f>25000</f>
        <v>25000</v>
      </c>
      <c r="W557" s="16">
        <f t="shared" si="116"/>
        <v>21.12454641496274</v>
      </c>
      <c r="X557" s="16">
        <f t="shared" si="117"/>
        <v>14.609640474436812</v>
      </c>
      <c r="Y557" s="3">
        <f t="shared" si="118"/>
        <v>1.0934977480097316E-2</v>
      </c>
      <c r="Z557" s="3">
        <f t="shared" si="119"/>
        <v>-6.514905940525928</v>
      </c>
      <c r="AA557" s="3">
        <f t="shared" si="120"/>
        <v>0.43352641601997643</v>
      </c>
      <c r="AB557" s="3">
        <f t="shared" si="121"/>
        <v>0.36298443456105506</v>
      </c>
      <c r="AC557" s="16" t="s">
        <v>514</v>
      </c>
      <c r="AD557" s="16" t="s">
        <v>311</v>
      </c>
      <c r="AE557" s="16" t="s">
        <v>43</v>
      </c>
      <c r="AF557" s="16" t="s">
        <v>44</v>
      </c>
      <c r="AG557" s="16" t="s">
        <v>670</v>
      </c>
      <c r="AH557" s="16">
        <v>0.83</v>
      </c>
      <c r="AI557" s="16">
        <v>0.252</v>
      </c>
      <c r="AJ557" s="16">
        <v>0.21</v>
      </c>
      <c r="AK557" s="15" t="s">
        <v>45</v>
      </c>
    </row>
    <row r="558" spans="1:37" x14ac:dyDescent="0.5">
      <c r="A558" s="16" t="s">
        <v>2500</v>
      </c>
      <c r="B558" s="16" t="s">
        <v>2501</v>
      </c>
      <c r="C558" s="16" t="s">
        <v>2502</v>
      </c>
      <c r="D558" s="16">
        <v>373140200.5</v>
      </c>
      <c r="E558" s="16">
        <v>312292452.625</v>
      </c>
      <c r="F558" s="16">
        <v>342261265.25</v>
      </c>
      <c r="G558" s="16">
        <v>656901377.625</v>
      </c>
      <c r="H558" s="16">
        <v>486296654.25</v>
      </c>
      <c r="I558" s="16">
        <v>685509086.75</v>
      </c>
      <c r="J558" s="16">
        <v>385211947.3125</v>
      </c>
      <c r="K558" s="16">
        <v>327053915</v>
      </c>
      <c r="L558" s="16">
        <v>189429532.375</v>
      </c>
      <c r="M558" s="16">
        <v>758</v>
      </c>
      <c r="N558" s="16">
        <v>83.6</v>
      </c>
      <c r="O558" s="16">
        <f t="shared" si="111"/>
        <v>1276881895.98</v>
      </c>
      <c r="P558" s="16">
        <f t="shared" si="112"/>
        <v>1671353333.2662499</v>
      </c>
      <c r="Q558" s="16">
        <f t="shared" si="110"/>
        <v>144035389</v>
      </c>
      <c r="R558" s="17">
        <f t="shared" si="122"/>
        <v>1276881895.98</v>
      </c>
      <c r="S558" s="16">
        <f t="shared" si="113"/>
        <v>18156598.721250001</v>
      </c>
      <c r="T558" s="16">
        <f t="shared" si="114"/>
        <v>-1895113487.6500001</v>
      </c>
      <c r="U558" s="16">
        <f t="shared" si="115"/>
        <v>12071746.8125</v>
      </c>
      <c r="V558" s="17">
        <f>MEDIAN(S558:U558)</f>
        <v>12071746.8125</v>
      </c>
      <c r="W558" s="16">
        <f t="shared" si="116"/>
        <v>30.249977944442982</v>
      </c>
      <c r="X558" s="16">
        <f t="shared" si="117"/>
        <v>23.525131117055803</v>
      </c>
      <c r="Y558" s="3">
        <f t="shared" si="118"/>
        <v>9.4540825196953709E-3</v>
      </c>
      <c r="Z558" s="3">
        <f t="shared" si="119"/>
        <v>-6.7248468273871751</v>
      </c>
      <c r="AA558" s="3">
        <f t="shared" si="120"/>
        <v>0.24372830647325083</v>
      </c>
      <c r="AB558" s="3">
        <f t="shared" si="121"/>
        <v>0.61309402916063427</v>
      </c>
      <c r="AC558" s="16" t="s">
        <v>105</v>
      </c>
      <c r="AD558" s="16" t="s">
        <v>355</v>
      </c>
      <c r="AE558" s="16" t="s">
        <v>44</v>
      </c>
      <c r="AF558" s="16" t="s">
        <v>52</v>
      </c>
      <c r="AG558" s="16" t="s">
        <v>1865</v>
      </c>
      <c r="AH558" s="16">
        <v>0.95599999999999996</v>
      </c>
      <c r="AI558" s="16">
        <v>0.52100000000000002</v>
      </c>
      <c r="AJ558" s="16">
        <v>0.498</v>
      </c>
      <c r="AK558" s="15" t="s">
        <v>54</v>
      </c>
    </row>
    <row r="559" spans="1:37" x14ac:dyDescent="0.5">
      <c r="A559" s="16" t="s">
        <v>2503</v>
      </c>
      <c r="B559" s="16" t="s">
        <v>2504</v>
      </c>
      <c r="C559" s="16" t="s">
        <v>2505</v>
      </c>
      <c r="D559" s="16">
        <v>60251496.5</v>
      </c>
      <c r="E559" s="16">
        <v>2156616</v>
      </c>
      <c r="F559" s="16">
        <v>4686773</v>
      </c>
      <c r="G559" s="16">
        <v>3206938.1875</v>
      </c>
      <c r="H559" s="16">
        <v>7345794.1875</v>
      </c>
      <c r="I559" s="16">
        <v>81052923.75</v>
      </c>
      <c r="J559" s="16">
        <v>1990483.25</v>
      </c>
      <c r="K559" s="16">
        <v>46148065.25</v>
      </c>
      <c r="L559" s="16">
        <v>909520.625</v>
      </c>
      <c r="M559" s="16">
        <v>432</v>
      </c>
      <c r="N559" s="16">
        <v>47.6</v>
      </c>
      <c r="O559" s="16">
        <f t="shared" si="111"/>
        <v>284082080.79000002</v>
      </c>
      <c r="P559" s="16">
        <f t="shared" si="112"/>
        <v>-335992448.46062499</v>
      </c>
      <c r="Q559" s="16">
        <f t="shared" si="110"/>
        <v>2659021.1875</v>
      </c>
      <c r="R559" s="17">
        <f t="shared" si="122"/>
        <v>2659021.1875</v>
      </c>
      <c r="S559" s="16">
        <f t="shared" si="113"/>
        <v>54109482.577500001</v>
      </c>
      <c r="T559" s="16">
        <f t="shared" si="114"/>
        <v>-46837929.450000003</v>
      </c>
      <c r="U559" s="16">
        <f t="shared" si="115"/>
        <v>-58261013.25</v>
      </c>
      <c r="V559" s="17">
        <f>25000</f>
        <v>25000</v>
      </c>
      <c r="W559" s="16">
        <f t="shared" si="116"/>
        <v>21.342463842187072</v>
      </c>
      <c r="X559" s="16">
        <f t="shared" si="117"/>
        <v>14.609640474436812</v>
      </c>
      <c r="Y559" s="3">
        <f t="shared" si="118"/>
        <v>9.4019559217972566E-3</v>
      </c>
      <c r="Z559" s="3">
        <f t="shared" si="119"/>
        <v>-6.7328233677502611</v>
      </c>
      <c r="AA559" s="3">
        <f t="shared" si="120"/>
        <v>0.99732003191858942</v>
      </c>
      <c r="AB559" s="3">
        <f t="shared" si="121"/>
        <v>1.1654577426937702E-3</v>
      </c>
      <c r="AC559" s="16" t="s">
        <v>205</v>
      </c>
      <c r="AD559" s="16" t="s">
        <v>2506</v>
      </c>
      <c r="AE559" s="16" t="s">
        <v>51</v>
      </c>
      <c r="AF559" s="16" t="s">
        <v>44</v>
      </c>
      <c r="AG559" s="16" t="s">
        <v>2507</v>
      </c>
      <c r="AH559" s="16">
        <v>0.42499999999999999</v>
      </c>
      <c r="AI559" s="16">
        <v>0.63800000000000001</v>
      </c>
      <c r="AJ559" s="16">
        <v>0.27100000000000002</v>
      </c>
      <c r="AK559" s="15" t="s">
        <v>342</v>
      </c>
    </row>
    <row r="560" spans="1:37" x14ac:dyDescent="0.5">
      <c r="A560" s="16" t="s">
        <v>2508</v>
      </c>
      <c r="B560" s="16" t="s">
        <v>2509</v>
      </c>
      <c r="C560" s="16" t="s">
        <v>2510</v>
      </c>
      <c r="D560" s="16">
        <v>2137439.5</v>
      </c>
      <c r="E560" s="16"/>
      <c r="F560" s="16">
        <v>892648.9375</v>
      </c>
      <c r="G560" s="16">
        <v>4678166.5</v>
      </c>
      <c r="H560" s="16">
        <v>3648300.5</v>
      </c>
      <c r="I560" s="16"/>
      <c r="J560" s="16">
        <v>4186644.75</v>
      </c>
      <c r="K560" s="16"/>
      <c r="L560" s="16"/>
      <c r="M560" s="16">
        <v>379</v>
      </c>
      <c r="N560" s="16">
        <v>42.5</v>
      </c>
      <c r="O560" s="16">
        <f t="shared" si="111"/>
        <v>-3320654.0475000003</v>
      </c>
      <c r="P560" s="16">
        <f t="shared" si="112"/>
        <v>14964882.029999999</v>
      </c>
      <c r="Q560" s="16">
        <f t="shared" si="110"/>
        <v>2755651.5625</v>
      </c>
      <c r="R560" s="17">
        <f t="shared" si="122"/>
        <v>2755651.5625</v>
      </c>
      <c r="S560" s="16">
        <f t="shared" si="113"/>
        <v>0</v>
      </c>
      <c r="T560" s="16">
        <f t="shared" si="114"/>
        <v>-11068846.825000001</v>
      </c>
      <c r="U560" s="16">
        <f t="shared" si="115"/>
        <v>2049205.25</v>
      </c>
      <c r="V560" s="17">
        <f>25000</f>
        <v>25000</v>
      </c>
      <c r="W560" s="16">
        <f t="shared" si="116"/>
        <v>21.393962047775251</v>
      </c>
      <c r="X560" s="16">
        <f t="shared" si="117"/>
        <v>14.609640474436812</v>
      </c>
      <c r="Y560" s="3">
        <f t="shared" si="118"/>
        <v>9.0722645563067264E-3</v>
      </c>
      <c r="Z560" s="3">
        <f t="shared" si="119"/>
        <v>-6.7843215733384374</v>
      </c>
      <c r="AA560" s="3">
        <f t="shared" si="120"/>
        <v>0.48498571255993861</v>
      </c>
      <c r="AB560" s="3">
        <f t="shared" si="121"/>
        <v>0.31427105531067606</v>
      </c>
      <c r="AC560" s="16" t="s">
        <v>329</v>
      </c>
      <c r="AD560" s="16" t="s">
        <v>2511</v>
      </c>
      <c r="AE560" s="16" t="s">
        <v>44</v>
      </c>
      <c r="AF560" s="16" t="s">
        <v>52</v>
      </c>
      <c r="AG560" s="16" t="s">
        <v>2512</v>
      </c>
      <c r="AH560" s="16">
        <v>3.0310000000000001</v>
      </c>
      <c r="AI560" s="16">
        <v>0.33400000000000002</v>
      </c>
      <c r="AJ560" s="16">
        <v>1.0129999999999999</v>
      </c>
      <c r="AK560" s="15" t="s">
        <v>101</v>
      </c>
    </row>
    <row r="561" spans="1:37" x14ac:dyDescent="0.5">
      <c r="A561" s="16" t="s">
        <v>2513</v>
      </c>
      <c r="B561" s="16" t="s">
        <v>2514</v>
      </c>
      <c r="C561" s="16" t="s">
        <v>2515</v>
      </c>
      <c r="D561" s="16">
        <v>1356364</v>
      </c>
      <c r="E561" s="16"/>
      <c r="F561" s="16">
        <v>336272.5625</v>
      </c>
      <c r="G561" s="16"/>
      <c r="H561" s="16">
        <v>3276519.25</v>
      </c>
      <c r="I561" s="16">
        <v>6291085</v>
      </c>
      <c r="J561" s="16"/>
      <c r="K561" s="16">
        <v>2552028.25</v>
      </c>
      <c r="L561" s="16"/>
      <c r="M561" s="16">
        <v>858</v>
      </c>
      <c r="N561" s="16">
        <v>95.7</v>
      </c>
      <c r="O561" s="16">
        <f t="shared" si="111"/>
        <v>22151902.267500002</v>
      </c>
      <c r="P561" s="16">
        <f t="shared" si="112"/>
        <v>-7988983.96</v>
      </c>
      <c r="Q561" s="16">
        <f t="shared" si="110"/>
        <v>2940246.6875</v>
      </c>
      <c r="R561" s="17">
        <f t="shared" si="122"/>
        <v>2940246.6875</v>
      </c>
      <c r="S561" s="16">
        <f t="shared" si="113"/>
        <v>3138994.7475000001</v>
      </c>
      <c r="T561" s="16">
        <f t="shared" si="114"/>
        <v>-4169779.7749999999</v>
      </c>
      <c r="U561" s="16">
        <f t="shared" si="115"/>
        <v>-1356364</v>
      </c>
      <c r="V561" s="17">
        <f>25000</f>
        <v>25000</v>
      </c>
      <c r="W561" s="16">
        <f t="shared" si="116"/>
        <v>21.487505771971751</v>
      </c>
      <c r="X561" s="16">
        <f t="shared" si="117"/>
        <v>14.609640474436812</v>
      </c>
      <c r="Y561" s="3">
        <f t="shared" si="118"/>
        <v>8.50268792284797E-3</v>
      </c>
      <c r="Z561" s="3">
        <f t="shared" si="119"/>
        <v>-6.8778652975349361</v>
      </c>
      <c r="AA561" s="3">
        <f t="shared" si="120"/>
        <v>0.43348178284349992</v>
      </c>
      <c r="AB561" s="3">
        <f t="shared" si="121"/>
        <v>0.36302914911461082</v>
      </c>
      <c r="AC561" s="16" t="s">
        <v>112</v>
      </c>
      <c r="AD561" s="16" t="s">
        <v>1539</v>
      </c>
      <c r="AE561" s="16" t="s">
        <v>51</v>
      </c>
      <c r="AF561" s="16" t="s">
        <v>44</v>
      </c>
      <c r="AG561" s="16" t="s">
        <v>2516</v>
      </c>
      <c r="AH561" s="16">
        <v>3.7789999999999999</v>
      </c>
      <c r="AI561" s="16">
        <v>0.14899999999999999</v>
      </c>
      <c r="AJ561" s="16">
        <v>0.56200000000000006</v>
      </c>
      <c r="AK561" s="15" t="s">
        <v>82</v>
      </c>
    </row>
    <row r="562" spans="1:37" x14ac:dyDescent="0.5">
      <c r="A562" s="16" t="s">
        <v>2517</v>
      </c>
      <c r="B562" s="16" t="s">
        <v>2518</v>
      </c>
      <c r="C562" s="16" t="s">
        <v>2519</v>
      </c>
      <c r="D562" s="16">
        <v>12344421.75</v>
      </c>
      <c r="E562" s="16">
        <v>2164776.25</v>
      </c>
      <c r="F562" s="16">
        <v>2469316.75</v>
      </c>
      <c r="G562" s="16">
        <v>13238702.25</v>
      </c>
      <c r="H562" s="16">
        <v>12756591.5</v>
      </c>
      <c r="I562" s="16">
        <v>26285975.5</v>
      </c>
      <c r="J562" s="16">
        <v>16592498.5</v>
      </c>
      <c r="K562" s="16">
        <v>10629069</v>
      </c>
      <c r="L562" s="16">
        <v>8648754.25</v>
      </c>
      <c r="M562" s="16">
        <v>456</v>
      </c>
      <c r="N562" s="16">
        <v>50.2</v>
      </c>
      <c r="O562" s="16">
        <f t="shared" si="111"/>
        <v>88597970.550000012</v>
      </c>
      <c r="P562" s="16">
        <f t="shared" si="112"/>
        <v>5267312.1449999996</v>
      </c>
      <c r="Q562" s="16">
        <f t="shared" si="110"/>
        <v>10287274.75</v>
      </c>
      <c r="R562" s="17">
        <f t="shared" si="122"/>
        <v>10287274.75</v>
      </c>
      <c r="S562" s="16">
        <f t="shared" si="113"/>
        <v>10411080.0825</v>
      </c>
      <c r="T562" s="16">
        <f t="shared" si="114"/>
        <v>76625025</v>
      </c>
      <c r="U562" s="16">
        <f t="shared" si="115"/>
        <v>4248076.75</v>
      </c>
      <c r="V562" s="17">
        <f>MEDIAN(S562:U562)</f>
        <v>10411080.0825</v>
      </c>
      <c r="W562" s="16">
        <f t="shared" si="116"/>
        <v>23.294357505977207</v>
      </c>
      <c r="X562" s="16">
        <f t="shared" si="117"/>
        <v>23.311616410931052</v>
      </c>
      <c r="Y562" s="3">
        <f t="shared" si="118"/>
        <v>1.0120348037268081</v>
      </c>
      <c r="Z562" s="3">
        <f t="shared" si="119"/>
        <v>1.7258904953846955E-2</v>
      </c>
      <c r="AA562" s="3">
        <f t="shared" si="120"/>
        <v>0.9299272230856851</v>
      </c>
      <c r="AB562" s="3">
        <f t="shared" si="121"/>
        <v>3.1551038380522034E-2</v>
      </c>
      <c r="AC562" s="16" t="s">
        <v>1446</v>
      </c>
      <c r="AD562" s="16" t="s">
        <v>1174</v>
      </c>
      <c r="AE562" s="16" t="s">
        <v>51</v>
      </c>
      <c r="AF562" s="16" t="s">
        <v>44</v>
      </c>
      <c r="AG562" s="16" t="s">
        <v>2520</v>
      </c>
      <c r="AH562" s="16">
        <v>4.3040000000000003</v>
      </c>
      <c r="AI562" s="16">
        <v>0.187</v>
      </c>
      <c r="AJ562" s="16">
        <v>0.80300000000000005</v>
      </c>
      <c r="AK562" s="15" t="s">
        <v>45</v>
      </c>
    </row>
    <row r="563" spans="1:37" x14ac:dyDescent="0.5">
      <c r="A563" s="16" t="s">
        <v>2521</v>
      </c>
      <c r="B563" s="16" t="s">
        <v>2522</v>
      </c>
      <c r="C563" s="16" t="s">
        <v>2523</v>
      </c>
      <c r="D563" s="16">
        <v>11591874.625</v>
      </c>
      <c r="E563" s="16">
        <v>2241314.75</v>
      </c>
      <c r="F563" s="16">
        <v>2726733.75</v>
      </c>
      <c r="G563" s="16">
        <v>21203131.75</v>
      </c>
      <c r="H563" s="16">
        <v>20608385.5</v>
      </c>
      <c r="I563" s="16">
        <v>32775478.75</v>
      </c>
      <c r="J563" s="16">
        <v>26562985.875</v>
      </c>
      <c r="K563" s="16">
        <v>31965634.75</v>
      </c>
      <c r="L563" s="16">
        <v>10223911.125</v>
      </c>
      <c r="M563" s="16">
        <v>463</v>
      </c>
      <c r="N563" s="16">
        <v>51.1</v>
      </c>
      <c r="O563" s="16">
        <f t="shared" si="111"/>
        <v>111781331.40000001</v>
      </c>
      <c r="P563" s="16">
        <f t="shared" si="112"/>
        <v>56610304.466249995</v>
      </c>
      <c r="Q563" s="16">
        <f t="shared" si="110"/>
        <v>17881651.75</v>
      </c>
      <c r="R563" s="17">
        <f t="shared" si="122"/>
        <v>56610304.466249995</v>
      </c>
      <c r="S563" s="16">
        <f t="shared" si="113"/>
        <v>36560913.600000001</v>
      </c>
      <c r="T563" s="16">
        <f t="shared" si="114"/>
        <v>92964999.450000003</v>
      </c>
      <c r="U563" s="16">
        <f t="shared" si="115"/>
        <v>14971111.25</v>
      </c>
      <c r="V563" s="17">
        <f>MEDIAN(S563:U563)</f>
        <v>36560913.600000001</v>
      </c>
      <c r="W563" s="16">
        <f t="shared" si="116"/>
        <v>25.754561347114432</v>
      </c>
      <c r="X563" s="16">
        <f t="shared" si="117"/>
        <v>25.12379878574869</v>
      </c>
      <c r="Y563" s="3">
        <f t="shared" si="118"/>
        <v>0.64583495787055756</v>
      </c>
      <c r="Z563" s="3">
        <f t="shared" si="119"/>
        <v>-0.63076256136573994</v>
      </c>
      <c r="AA563" s="3">
        <f t="shared" si="120"/>
        <v>0.71147406213194553</v>
      </c>
      <c r="AB563" s="3">
        <f t="shared" si="121"/>
        <v>0.14784092815636768</v>
      </c>
      <c r="AC563" s="16" t="s">
        <v>2111</v>
      </c>
      <c r="AD563" s="16" t="s">
        <v>1174</v>
      </c>
      <c r="AE563" s="16" t="s">
        <v>60</v>
      </c>
      <c r="AF563" s="16" t="s">
        <v>44</v>
      </c>
      <c r="AG563" s="16" t="s">
        <v>2524</v>
      </c>
      <c r="AH563" s="16">
        <v>9.7420000000000009</v>
      </c>
      <c r="AI563" s="16">
        <v>0.129</v>
      </c>
      <c r="AJ563" s="16">
        <v>1.2529999999999999</v>
      </c>
      <c r="AK563" s="15" t="s">
        <v>45</v>
      </c>
    </row>
    <row r="564" spans="1:37" x14ac:dyDescent="0.5">
      <c r="A564" s="16" t="s">
        <v>2525</v>
      </c>
      <c r="B564" s="16" t="s">
        <v>2526</v>
      </c>
      <c r="C564" s="16" t="s">
        <v>2527</v>
      </c>
      <c r="D564" s="16">
        <v>51516547.5625</v>
      </c>
      <c r="E564" s="16">
        <v>1224726.8125</v>
      </c>
      <c r="F564" s="16"/>
      <c r="G564" s="16">
        <v>341634</v>
      </c>
      <c r="H564" s="16">
        <v>3010103.75</v>
      </c>
      <c r="I564" s="16">
        <v>124798091.25</v>
      </c>
      <c r="J564" s="16">
        <v>2138611.5</v>
      </c>
      <c r="K564" s="16">
        <v>69381168</v>
      </c>
      <c r="L564" s="16"/>
      <c r="M564" s="16">
        <v>381</v>
      </c>
      <c r="N564" s="16">
        <v>42.6</v>
      </c>
      <c r="O564" s="16">
        <f t="shared" si="111"/>
        <v>464248899.45000005</v>
      </c>
      <c r="P564" s="16">
        <f t="shared" si="112"/>
        <v>-301420240.88312501</v>
      </c>
      <c r="Q564" s="16">
        <f t="shared" si="110"/>
        <v>3010103.75</v>
      </c>
      <c r="R564" s="17">
        <f t="shared" si="122"/>
        <v>3010103.75</v>
      </c>
      <c r="S564" s="16">
        <f t="shared" si="113"/>
        <v>83832422.660624996</v>
      </c>
      <c r="T564" s="16">
        <f t="shared" si="114"/>
        <v>0</v>
      </c>
      <c r="U564" s="16">
        <f t="shared" si="115"/>
        <v>-49377936.0625</v>
      </c>
      <c r="V564" s="17">
        <f>25000</f>
        <v>25000</v>
      </c>
      <c r="W564" s="16">
        <f t="shared" si="116"/>
        <v>21.521381782897503</v>
      </c>
      <c r="X564" s="16">
        <f t="shared" si="117"/>
        <v>14.609640474436812</v>
      </c>
      <c r="Y564" s="3">
        <f t="shared" si="118"/>
        <v>8.3053615676868288E-3</v>
      </c>
      <c r="Z564" s="3">
        <f t="shared" si="119"/>
        <v>-6.9117413084606918</v>
      </c>
      <c r="AA564" s="3">
        <f t="shared" si="120"/>
        <v>0.84461584053804695</v>
      </c>
      <c r="AB564" s="3">
        <f t="shared" si="121"/>
        <v>7.3340777761036993E-2</v>
      </c>
      <c r="AC564" s="16" t="s">
        <v>194</v>
      </c>
      <c r="AD564" s="16" t="s">
        <v>1090</v>
      </c>
      <c r="AE564" s="16" t="s">
        <v>240</v>
      </c>
      <c r="AF564" s="16" t="s">
        <v>52</v>
      </c>
      <c r="AG564" s="16" t="s">
        <v>2528</v>
      </c>
      <c r="AH564" s="16">
        <v>1.534</v>
      </c>
      <c r="AI564" s="16">
        <v>2.6389999999999998</v>
      </c>
      <c r="AJ564" s="16">
        <v>4.0469999999999997</v>
      </c>
      <c r="AK564" s="15" t="s">
        <v>2529</v>
      </c>
    </row>
    <row r="565" spans="1:37" x14ac:dyDescent="0.5">
      <c r="A565" s="16" t="s">
        <v>2530</v>
      </c>
      <c r="B565" s="16" t="s">
        <v>2531</v>
      </c>
      <c r="C565" s="16" t="s">
        <v>2532</v>
      </c>
      <c r="D565" s="16">
        <v>8159970.75</v>
      </c>
      <c r="E565" s="16">
        <v>5292499.75</v>
      </c>
      <c r="F565" s="16">
        <v>5513536.125</v>
      </c>
      <c r="G565" s="16">
        <v>13220426</v>
      </c>
      <c r="H565" s="16">
        <v>15749954.5</v>
      </c>
      <c r="I565" s="16">
        <v>25279062</v>
      </c>
      <c r="J565" s="16">
        <v>23568374</v>
      </c>
      <c r="K565" s="16">
        <v>21693934.5</v>
      </c>
      <c r="L565" s="16">
        <v>13372575.5</v>
      </c>
      <c r="M565" s="16">
        <v>101</v>
      </c>
      <c r="N565" s="16">
        <v>11.7</v>
      </c>
      <c r="O565" s="16">
        <f t="shared" si="111"/>
        <v>73527756.25500001</v>
      </c>
      <c r="P565" s="16">
        <f t="shared" si="112"/>
        <v>29806081.422499999</v>
      </c>
      <c r="Q565" s="16">
        <f t="shared" si="110"/>
        <v>10236418.375</v>
      </c>
      <c r="R565" s="17">
        <f t="shared" si="122"/>
        <v>29806081.422499999</v>
      </c>
      <c r="S565" s="16">
        <f t="shared" si="113"/>
        <v>20173764.7425</v>
      </c>
      <c r="T565" s="16">
        <f t="shared" si="114"/>
        <v>97452088.25</v>
      </c>
      <c r="U565" s="16">
        <f t="shared" si="115"/>
        <v>15408403.25</v>
      </c>
      <c r="V565" s="17">
        <f>MEDIAN(S565:U565)</f>
        <v>20173764.7425</v>
      </c>
      <c r="W565" s="16">
        <f t="shared" si="116"/>
        <v>24.829103382246821</v>
      </c>
      <c r="X565" s="16">
        <f t="shared" si="117"/>
        <v>24.265977002922615</v>
      </c>
      <c r="Y565" s="3">
        <f t="shared" si="118"/>
        <v>0.67683384664148571</v>
      </c>
      <c r="Z565" s="3">
        <f t="shared" si="119"/>
        <v>-0.56312637932420451</v>
      </c>
      <c r="AA565" s="3">
        <f t="shared" si="120"/>
        <v>0.86979987348550714</v>
      </c>
      <c r="AB565" s="3">
        <f t="shared" si="121"/>
        <v>6.0580659839859809E-2</v>
      </c>
      <c r="AC565" s="16" t="s">
        <v>155</v>
      </c>
      <c r="AD565" s="16" t="s">
        <v>311</v>
      </c>
      <c r="AE565" s="16" t="s">
        <v>766</v>
      </c>
      <c r="AF565" s="16" t="s">
        <v>44</v>
      </c>
      <c r="AG565" s="16" t="s">
        <v>44</v>
      </c>
      <c r="AH565" s="16">
        <v>3.9350000000000001</v>
      </c>
      <c r="AI565" s="16">
        <v>0.35</v>
      </c>
      <c r="AJ565" s="16">
        <v>1.377</v>
      </c>
      <c r="AK565" s="15" t="s">
        <v>45</v>
      </c>
    </row>
    <row r="566" spans="1:37" x14ac:dyDescent="0.5">
      <c r="A566" s="16" t="s">
        <v>2533</v>
      </c>
      <c r="B566" s="16" t="s">
        <v>2534</v>
      </c>
      <c r="C566" s="16" t="s">
        <v>2535</v>
      </c>
      <c r="D566" s="16"/>
      <c r="E566" s="16">
        <v>3148435.75</v>
      </c>
      <c r="F566" s="16">
        <v>4855460</v>
      </c>
      <c r="G566" s="16">
        <v>2791781</v>
      </c>
      <c r="H566" s="16">
        <v>2167812.75</v>
      </c>
      <c r="I566" s="16">
        <v>5751777</v>
      </c>
      <c r="J566" s="16">
        <v>4064340.75</v>
      </c>
      <c r="K566" s="16"/>
      <c r="L566" s="16">
        <v>3455767.25</v>
      </c>
      <c r="M566" s="16">
        <v>793</v>
      </c>
      <c r="N566" s="16">
        <v>93.2</v>
      </c>
      <c r="O566" s="16">
        <f t="shared" si="111"/>
        <v>3334299.24</v>
      </c>
      <c r="P566" s="16">
        <f t="shared" si="112"/>
        <v>16443590.09</v>
      </c>
      <c r="Q566" s="16">
        <f t="shared" si="110"/>
        <v>-2687647.25</v>
      </c>
      <c r="R566" s="17">
        <f t="shared" si="122"/>
        <v>3334299.24</v>
      </c>
      <c r="S566" s="16">
        <f t="shared" si="113"/>
        <v>-3872575.9725000001</v>
      </c>
      <c r="T566" s="16">
        <f t="shared" si="114"/>
        <v>-17356190.100000001</v>
      </c>
      <c r="U566" s="16">
        <f t="shared" si="115"/>
        <v>4064340.75</v>
      </c>
      <c r="V566" s="17">
        <f>25000</f>
        <v>25000</v>
      </c>
      <c r="W566" s="16">
        <f t="shared" si="116"/>
        <v>21.668952155559495</v>
      </c>
      <c r="X566" s="16">
        <f t="shared" si="117"/>
        <v>14.609640474436812</v>
      </c>
      <c r="Y566" s="3">
        <f t="shared" si="118"/>
        <v>7.4978273395761557E-3</v>
      </c>
      <c r="Z566" s="3">
        <f t="shared" si="119"/>
        <v>-7.0593116811226828</v>
      </c>
      <c r="AA566" s="3">
        <f t="shared" si="120"/>
        <v>0.4383620797343496</v>
      </c>
      <c r="AB566" s="3">
        <f t="shared" si="121"/>
        <v>0.35816702129924749</v>
      </c>
      <c r="AC566" s="16" t="s">
        <v>741</v>
      </c>
      <c r="AD566" s="16" t="s">
        <v>2536</v>
      </c>
      <c r="AE566" s="16" t="s">
        <v>80</v>
      </c>
      <c r="AF566" s="16" t="s">
        <v>44</v>
      </c>
      <c r="AG566" s="16" t="s">
        <v>755</v>
      </c>
      <c r="AH566" s="16">
        <v>0.95899999999999996</v>
      </c>
      <c r="AI566" s="16">
        <v>1.4</v>
      </c>
      <c r="AJ566" s="16">
        <v>1.3420000000000001</v>
      </c>
      <c r="AK566" s="15" t="s">
        <v>485</v>
      </c>
    </row>
    <row r="567" spans="1:37" x14ac:dyDescent="0.5">
      <c r="A567" s="16" t="s">
        <v>2537</v>
      </c>
      <c r="B567" s="16" t="s">
        <v>2538</v>
      </c>
      <c r="C567" s="16" t="s">
        <v>2539</v>
      </c>
      <c r="D567" s="16">
        <v>1053548.75</v>
      </c>
      <c r="E567" s="16">
        <v>1693668.25</v>
      </c>
      <c r="F567" s="16">
        <v>808198.6875</v>
      </c>
      <c r="G567" s="16">
        <v>7989010</v>
      </c>
      <c r="H567" s="16">
        <v>4482461</v>
      </c>
      <c r="I567" s="16">
        <v>1525028.75</v>
      </c>
      <c r="J567" s="16">
        <v>2710769</v>
      </c>
      <c r="K567" s="16">
        <v>708327.0625</v>
      </c>
      <c r="L567" s="16"/>
      <c r="M567" s="16">
        <v>594</v>
      </c>
      <c r="N567" s="16">
        <v>66</v>
      </c>
      <c r="O567" s="16">
        <f t="shared" si="111"/>
        <v>2666607.8325</v>
      </c>
      <c r="P567" s="16">
        <f t="shared" si="112"/>
        <v>40849866.762499996</v>
      </c>
      <c r="Q567" s="16">
        <f t="shared" si="110"/>
        <v>3674262.3125</v>
      </c>
      <c r="R567" s="17">
        <f t="shared" si="122"/>
        <v>3674262.3125</v>
      </c>
      <c r="S567" s="16">
        <f t="shared" si="113"/>
        <v>-1211969.660625</v>
      </c>
      <c r="T567" s="16">
        <f t="shared" si="114"/>
        <v>-10021663.725</v>
      </c>
      <c r="U567" s="16">
        <f t="shared" si="115"/>
        <v>1657220.25</v>
      </c>
      <c r="V567" s="17">
        <f>25000</f>
        <v>25000</v>
      </c>
      <c r="W567" s="16">
        <f t="shared" si="116"/>
        <v>21.809023196163729</v>
      </c>
      <c r="X567" s="16">
        <f t="shared" si="117"/>
        <v>14.609640474436812</v>
      </c>
      <c r="Y567" s="3">
        <f t="shared" si="118"/>
        <v>6.8040868815895141E-3</v>
      </c>
      <c r="Z567" s="3">
        <f t="shared" si="119"/>
        <v>-7.1993827217269155</v>
      </c>
      <c r="AA567" s="3">
        <f t="shared" si="120"/>
        <v>0.35810511794716038</v>
      </c>
      <c r="AB567" s="3">
        <f t="shared" si="121"/>
        <v>0.44598947211759371</v>
      </c>
      <c r="AC567" s="16" t="s">
        <v>514</v>
      </c>
      <c r="AD567" s="16" t="s">
        <v>311</v>
      </c>
      <c r="AE567" s="16" t="s">
        <v>60</v>
      </c>
      <c r="AF567" s="16" t="s">
        <v>44</v>
      </c>
      <c r="AG567" s="16" t="s">
        <v>2540</v>
      </c>
      <c r="AH567" s="16">
        <v>1.3149999999999999</v>
      </c>
      <c r="AI567" s="16">
        <v>0.23499999999999999</v>
      </c>
      <c r="AJ567" s="16">
        <v>0.309</v>
      </c>
      <c r="AK567" s="15" t="s">
        <v>45</v>
      </c>
    </row>
    <row r="568" spans="1:37" x14ac:dyDescent="0.5">
      <c r="A568" s="16" t="s">
        <v>2541</v>
      </c>
      <c r="B568" s="16" t="s">
        <v>2542</v>
      </c>
      <c r="C568" s="16" t="s">
        <v>2543</v>
      </c>
      <c r="D568" s="16">
        <v>1292643.375</v>
      </c>
      <c r="E568" s="16">
        <v>1174566.875</v>
      </c>
      <c r="F568" s="16">
        <v>1546022</v>
      </c>
      <c r="G568" s="16">
        <v>2079533.625</v>
      </c>
      <c r="H568" s="16">
        <v>1665069.625</v>
      </c>
      <c r="I568" s="16">
        <v>3449977.75</v>
      </c>
      <c r="J568" s="16">
        <v>1322542.5</v>
      </c>
      <c r="K568" s="16">
        <v>1580298</v>
      </c>
      <c r="L568" s="16">
        <v>611364.375</v>
      </c>
      <c r="M568" s="16">
        <v>1630</v>
      </c>
      <c r="N568" s="16">
        <v>174.8</v>
      </c>
      <c r="O568" s="16">
        <f t="shared" si="111"/>
        <v>7082715.3900000006</v>
      </c>
      <c r="P568" s="16">
        <f t="shared" si="112"/>
        <v>4634783.5724999998</v>
      </c>
      <c r="Q568" s="16">
        <f t="shared" si="110"/>
        <v>119047.625</v>
      </c>
      <c r="R568" s="17">
        <f t="shared" si="122"/>
        <v>4634783.5724999998</v>
      </c>
      <c r="S568" s="16">
        <f t="shared" si="113"/>
        <v>499049.28375</v>
      </c>
      <c r="T568" s="16">
        <f t="shared" si="114"/>
        <v>-11589754.550000001</v>
      </c>
      <c r="U568" s="16">
        <f t="shared" si="115"/>
        <v>29899.125</v>
      </c>
      <c r="V568" s="17">
        <f>MEDIAN(S568:U568)</f>
        <v>29899.125</v>
      </c>
      <c r="W568" s="16">
        <f t="shared" si="116"/>
        <v>22.144070541147784</v>
      </c>
      <c r="X568" s="16">
        <f t="shared" si="117"/>
        <v>14.867815644018579</v>
      </c>
      <c r="Y568" s="3">
        <f t="shared" si="118"/>
        <v>6.4510293808330791E-3</v>
      </c>
      <c r="Z568" s="3">
        <f t="shared" si="119"/>
        <v>-7.2762548971292045</v>
      </c>
      <c r="AA568" s="3">
        <f t="shared" si="120"/>
        <v>0.24500009332684825</v>
      </c>
      <c r="AB568" s="3">
        <f t="shared" si="121"/>
        <v>0.61083375020147779</v>
      </c>
      <c r="AC568" s="16" t="s">
        <v>2544</v>
      </c>
      <c r="AD568" s="16" t="s">
        <v>1066</v>
      </c>
      <c r="AE568" s="16" t="s">
        <v>44</v>
      </c>
      <c r="AF568" s="16" t="s">
        <v>44</v>
      </c>
      <c r="AG568" s="16" t="s">
        <v>2545</v>
      </c>
      <c r="AH568" s="16">
        <v>1.0229999999999999</v>
      </c>
      <c r="AI568" s="16">
        <v>0.622</v>
      </c>
      <c r="AJ568" s="16">
        <v>0.63600000000000001</v>
      </c>
      <c r="AK568" s="15" t="s">
        <v>82</v>
      </c>
    </row>
    <row r="569" spans="1:37" x14ac:dyDescent="0.5">
      <c r="A569" s="16" t="s">
        <v>2546</v>
      </c>
      <c r="B569" s="16" t="s">
        <v>2547</v>
      </c>
      <c r="C569" s="16" t="s">
        <v>2548</v>
      </c>
      <c r="D569" s="16">
        <v>8597983.5</v>
      </c>
      <c r="E569" s="16"/>
      <c r="F569" s="16">
        <v>1842349.4375</v>
      </c>
      <c r="G569" s="16"/>
      <c r="H569" s="16">
        <v>6127937</v>
      </c>
      <c r="I569" s="16">
        <v>48105138</v>
      </c>
      <c r="J569" s="16">
        <v>731201.125</v>
      </c>
      <c r="K569" s="16">
        <v>51917499</v>
      </c>
      <c r="L569" s="16">
        <v>1107113</v>
      </c>
      <c r="M569" s="16">
        <v>303</v>
      </c>
      <c r="N569" s="16">
        <v>33.799999999999997</v>
      </c>
      <c r="O569" s="16">
        <f t="shared" si="111"/>
        <v>172097573.45250002</v>
      </c>
      <c r="P569" s="16">
        <f t="shared" si="112"/>
        <v>-50642122.814999998</v>
      </c>
      <c r="Q569" s="16">
        <f t="shared" si="110"/>
        <v>4285587.5625</v>
      </c>
      <c r="R569" s="17">
        <f t="shared" si="122"/>
        <v>4285587.5625</v>
      </c>
      <c r="S569" s="16">
        <f t="shared" si="113"/>
        <v>63858523.769999996</v>
      </c>
      <c r="T569" s="16">
        <f t="shared" si="114"/>
        <v>-9116931.8250000011</v>
      </c>
      <c r="U569" s="16">
        <f t="shared" si="115"/>
        <v>-7866782.375</v>
      </c>
      <c r="V569" s="17">
        <f>25000</f>
        <v>25000</v>
      </c>
      <c r="W569" s="16">
        <f t="shared" si="116"/>
        <v>22.031061583555402</v>
      </c>
      <c r="X569" s="16">
        <f t="shared" si="117"/>
        <v>14.609640474436812</v>
      </c>
      <c r="Y569" s="3">
        <f t="shared" si="118"/>
        <v>5.8335058228086312E-3</v>
      </c>
      <c r="Z569" s="3">
        <f t="shared" si="119"/>
        <v>-7.4214211091185929</v>
      </c>
      <c r="AA569" s="3">
        <f t="shared" si="120"/>
        <v>0.60937749910059225</v>
      </c>
      <c r="AB569" s="3">
        <f t="shared" si="121"/>
        <v>0.2151135858810862</v>
      </c>
      <c r="AC569" s="16" t="s">
        <v>2549</v>
      </c>
      <c r="AD569" s="16" t="s">
        <v>87</v>
      </c>
      <c r="AE569" s="16" t="s">
        <v>145</v>
      </c>
      <c r="AF569" s="16" t="s">
        <v>44</v>
      </c>
      <c r="AG569" s="16" t="s">
        <v>2550</v>
      </c>
      <c r="AH569" s="16">
        <v>0.27800000000000002</v>
      </c>
      <c r="AI569" s="16">
        <v>0.23200000000000001</v>
      </c>
      <c r="AJ569" s="16">
        <v>6.4000000000000001E-2</v>
      </c>
      <c r="AK569" s="15" t="s">
        <v>62</v>
      </c>
    </row>
    <row r="570" spans="1:37" x14ac:dyDescent="0.5">
      <c r="A570" s="16" t="s">
        <v>2551</v>
      </c>
      <c r="B570" s="16" t="s">
        <v>2552</v>
      </c>
      <c r="C570" s="16" t="s">
        <v>2553</v>
      </c>
      <c r="D570" s="16">
        <v>2656866.375</v>
      </c>
      <c r="E570" s="16"/>
      <c r="F570" s="16">
        <v>1694064.25</v>
      </c>
      <c r="G570" s="16">
        <v>3449312.75</v>
      </c>
      <c r="H570" s="16"/>
      <c r="I570" s="16">
        <v>11063124.5</v>
      </c>
      <c r="J570" s="16">
        <v>2472301.75</v>
      </c>
      <c r="K570" s="16">
        <v>5049455</v>
      </c>
      <c r="L570" s="16"/>
      <c r="M570" s="16">
        <v>1179</v>
      </c>
      <c r="N570" s="16">
        <v>127</v>
      </c>
      <c r="O570" s="16">
        <f t="shared" si="111"/>
        <v>34852904.130000003</v>
      </c>
      <c r="P570" s="16">
        <f t="shared" si="112"/>
        <v>4667509.1487499997</v>
      </c>
      <c r="Q570" s="16">
        <f t="shared" si="110"/>
        <v>-1694064.25</v>
      </c>
      <c r="R570" s="17">
        <f t="shared" si="122"/>
        <v>4667509.1487499997</v>
      </c>
      <c r="S570" s="16">
        <f t="shared" si="113"/>
        <v>6210829.6500000004</v>
      </c>
      <c r="T570" s="16">
        <f t="shared" si="114"/>
        <v>-21006396.699999999</v>
      </c>
      <c r="U570" s="16">
        <f t="shared" si="115"/>
        <v>-184564.625</v>
      </c>
      <c r="V570" s="17">
        <f>25000</f>
        <v>25000</v>
      </c>
      <c r="W570" s="16">
        <f t="shared" si="116"/>
        <v>22.154221419594254</v>
      </c>
      <c r="X570" s="16">
        <f t="shared" si="117"/>
        <v>14.609640474436812</v>
      </c>
      <c r="Y570" s="3">
        <f t="shared" si="118"/>
        <v>5.3561758966654029E-3</v>
      </c>
      <c r="Z570" s="3">
        <f t="shared" si="119"/>
        <v>-7.5445809451574402</v>
      </c>
      <c r="AA570" s="3">
        <f t="shared" si="120"/>
        <v>0.20798698042278541</v>
      </c>
      <c r="AB570" s="3">
        <f t="shared" si="121"/>
        <v>0.68196385016950922</v>
      </c>
      <c r="AC570" s="16" t="s">
        <v>1165</v>
      </c>
      <c r="AD570" s="16" t="s">
        <v>732</v>
      </c>
      <c r="AE570" s="16" t="s">
        <v>51</v>
      </c>
      <c r="AF570" s="16" t="s">
        <v>44</v>
      </c>
      <c r="AG570" s="16" t="s">
        <v>44</v>
      </c>
      <c r="AH570" s="16">
        <v>1.665</v>
      </c>
      <c r="AI570" s="16">
        <v>0.34300000000000003</v>
      </c>
      <c r="AJ570" s="16">
        <v>0.57199999999999995</v>
      </c>
      <c r="AK570" s="15" t="s">
        <v>62</v>
      </c>
    </row>
    <row r="571" spans="1:37" x14ac:dyDescent="0.5">
      <c r="A571" s="16" t="s">
        <v>2554</v>
      </c>
      <c r="B571" s="16" t="s">
        <v>2555</v>
      </c>
      <c r="C571" s="16" t="s">
        <v>2556</v>
      </c>
      <c r="D571" s="16">
        <v>3224901.75</v>
      </c>
      <c r="E571" s="16">
        <v>2658418</v>
      </c>
      <c r="F571" s="16">
        <v>1450046.875</v>
      </c>
      <c r="G571" s="16">
        <v>14595441</v>
      </c>
      <c r="H571" s="16">
        <v>6215278</v>
      </c>
      <c r="I571" s="16">
        <v>1653795</v>
      </c>
      <c r="J571" s="16">
        <v>3664887.25</v>
      </c>
      <c r="K571" s="16">
        <v>1369120.75</v>
      </c>
      <c r="L571" s="16">
        <v>443299.125</v>
      </c>
      <c r="M571" s="16">
        <v>143</v>
      </c>
      <c r="N571" s="16">
        <v>15.1</v>
      </c>
      <c r="O571" s="16">
        <f t="shared" si="111"/>
        <v>757943.02500000002</v>
      </c>
      <c r="P571" s="16">
        <f t="shared" si="112"/>
        <v>66972476.182499997</v>
      </c>
      <c r="Q571" s="16">
        <f t="shared" si="110"/>
        <v>4765231.125</v>
      </c>
      <c r="R571" s="17">
        <f t="shared" si="122"/>
        <v>4765231.125</v>
      </c>
      <c r="S571" s="16">
        <f t="shared" si="113"/>
        <v>-1585835.6174999999</v>
      </c>
      <c r="T571" s="16">
        <f t="shared" si="114"/>
        <v>-12483672.1</v>
      </c>
      <c r="U571" s="16">
        <f t="shared" si="115"/>
        <v>439985.5</v>
      </c>
      <c r="V571" s="17">
        <f>25000</f>
        <v>25000</v>
      </c>
      <c r="W571" s="16">
        <f t="shared" si="116"/>
        <v>22.184114759284117</v>
      </c>
      <c r="X571" s="16">
        <f t="shared" si="117"/>
        <v>14.609640474436812</v>
      </c>
      <c r="Y571" s="3">
        <f t="shared" si="118"/>
        <v>5.246335244651958E-3</v>
      </c>
      <c r="Z571" s="3">
        <f t="shared" si="119"/>
        <v>-7.5744742848473043</v>
      </c>
      <c r="AA571" s="3">
        <f t="shared" si="120"/>
        <v>0.37538679997212987</v>
      </c>
      <c r="AB571" s="3">
        <f t="shared" si="121"/>
        <v>0.42552100289223121</v>
      </c>
      <c r="AC571" s="16" t="s">
        <v>2557</v>
      </c>
      <c r="AD571" s="16" t="s">
        <v>1624</v>
      </c>
      <c r="AE571" s="16" t="s">
        <v>60</v>
      </c>
      <c r="AF571" s="16" t="s">
        <v>44</v>
      </c>
      <c r="AG571" s="16" t="s">
        <v>2558</v>
      </c>
      <c r="AH571" s="16">
        <v>0.51500000000000001</v>
      </c>
      <c r="AI571" s="16">
        <v>0.42799999999999999</v>
      </c>
      <c r="AJ571" s="16">
        <v>0.22</v>
      </c>
      <c r="AK571" s="15" t="s">
        <v>45</v>
      </c>
    </row>
    <row r="572" spans="1:37" x14ac:dyDescent="0.5">
      <c r="A572" s="16" t="s">
        <v>2559</v>
      </c>
      <c r="B572" s="16" t="s">
        <v>2560</v>
      </c>
      <c r="C572" s="16" t="s">
        <v>2561</v>
      </c>
      <c r="D572" s="16">
        <v>380434.5</v>
      </c>
      <c r="E572" s="16"/>
      <c r="F572" s="16">
        <v>788559.9375</v>
      </c>
      <c r="G572" s="16"/>
      <c r="H572" s="16">
        <v>3768309</v>
      </c>
      <c r="I572" s="16">
        <v>4839099</v>
      </c>
      <c r="J572" s="16">
        <v>2992471.5</v>
      </c>
      <c r="K572" s="16">
        <v>1281553.75</v>
      </c>
      <c r="L572" s="16"/>
      <c r="M572" s="16">
        <v>664</v>
      </c>
      <c r="N572" s="16">
        <v>72.599999999999994</v>
      </c>
      <c r="O572" s="16">
        <f t="shared" si="111"/>
        <v>15068005.3125</v>
      </c>
      <c r="P572" s="16">
        <f t="shared" si="112"/>
        <v>-2240759.2050000001</v>
      </c>
      <c r="Q572" s="16">
        <f t="shared" ref="Q572:Q635" si="123">(H572-F572)*1</f>
        <v>2979749.0625</v>
      </c>
      <c r="R572" s="17">
        <f t="shared" si="122"/>
        <v>2979749.0625</v>
      </c>
      <c r="S572" s="16">
        <f t="shared" si="113"/>
        <v>1576311.1125</v>
      </c>
      <c r="T572" s="16">
        <f t="shared" si="114"/>
        <v>-9778143.2249999996</v>
      </c>
      <c r="U572" s="16">
        <f t="shared" si="115"/>
        <v>2612037</v>
      </c>
      <c r="V572" s="17">
        <f>MEDIAN(S572:U572)</f>
        <v>1576311.1125</v>
      </c>
      <c r="W572" s="16">
        <f t="shared" si="116"/>
        <v>21.506759409565205</v>
      </c>
      <c r="X572" s="16">
        <f t="shared" si="117"/>
        <v>20.588120873258532</v>
      </c>
      <c r="Y572" s="3">
        <f t="shared" si="118"/>
        <v>0.52900800686131599</v>
      </c>
      <c r="Z572" s="3">
        <f t="shared" si="119"/>
        <v>-0.9186385363066738</v>
      </c>
      <c r="AA572" s="3">
        <f t="shared" si="120"/>
        <v>0.20087738901008778</v>
      </c>
      <c r="AB572" s="3">
        <f t="shared" si="121"/>
        <v>0.69706894518701257</v>
      </c>
      <c r="AC572" s="16" t="s">
        <v>438</v>
      </c>
      <c r="AD572" s="16" t="s">
        <v>1864</v>
      </c>
      <c r="AE572" s="16" t="s">
        <v>51</v>
      </c>
      <c r="AF572" s="16" t="s">
        <v>52</v>
      </c>
      <c r="AG572" s="16" t="s">
        <v>2562</v>
      </c>
      <c r="AH572" s="16">
        <v>3.5750000000000002</v>
      </c>
      <c r="AI572" s="16">
        <v>0.128</v>
      </c>
      <c r="AJ572" s="16">
        <v>0.45900000000000002</v>
      </c>
      <c r="AK572" s="15" t="s">
        <v>54</v>
      </c>
    </row>
    <row r="573" spans="1:37" x14ac:dyDescent="0.5">
      <c r="A573" s="16" t="s">
        <v>2563</v>
      </c>
      <c r="B573" s="16" t="s">
        <v>2564</v>
      </c>
      <c r="C573" s="16" t="s">
        <v>2565</v>
      </c>
      <c r="D573" s="16">
        <v>1608783.375</v>
      </c>
      <c r="E573" s="16"/>
      <c r="F573" s="16"/>
      <c r="G573" s="16">
        <v>2723131.75</v>
      </c>
      <c r="H573" s="16"/>
      <c r="I573" s="16">
        <v>3012090.75</v>
      </c>
      <c r="J573" s="16">
        <v>2701021.5</v>
      </c>
      <c r="K573" s="16"/>
      <c r="L573" s="16"/>
      <c r="M573" s="16">
        <v>219</v>
      </c>
      <c r="N573" s="16">
        <v>25</v>
      </c>
      <c r="O573" s="16">
        <f t="shared" si="111"/>
        <v>11204977.59</v>
      </c>
      <c r="P573" s="16">
        <f t="shared" si="112"/>
        <v>6563511.92875</v>
      </c>
      <c r="Q573" s="16">
        <f t="shared" si="123"/>
        <v>0</v>
      </c>
      <c r="R573" s="17">
        <f t="shared" si="122"/>
        <v>6563511.92875</v>
      </c>
      <c r="S573" s="16">
        <f t="shared" si="113"/>
        <v>0</v>
      </c>
      <c r="T573" s="16">
        <f t="shared" si="114"/>
        <v>0</v>
      </c>
      <c r="U573" s="16">
        <f t="shared" si="115"/>
        <v>1092238.125</v>
      </c>
      <c r="V573" s="17">
        <f>25000</f>
        <v>25000</v>
      </c>
      <c r="W573" s="16">
        <f t="shared" si="116"/>
        <v>22.646036531492129</v>
      </c>
      <c r="X573" s="16">
        <f t="shared" si="117"/>
        <v>14.609640474436812</v>
      </c>
      <c r="Y573" s="3">
        <f t="shared" si="118"/>
        <v>3.8089364765977003E-3</v>
      </c>
      <c r="Z573" s="3">
        <f t="shared" si="119"/>
        <v>-8.036396057055315</v>
      </c>
      <c r="AA573" s="3">
        <f t="shared" si="120"/>
        <v>0.26118105563387606</v>
      </c>
      <c r="AB573" s="3">
        <f t="shared" si="121"/>
        <v>0.58305832713680172</v>
      </c>
      <c r="AC573" s="16" t="s">
        <v>329</v>
      </c>
      <c r="AD573" s="16" t="s">
        <v>259</v>
      </c>
      <c r="AE573" s="16" t="s">
        <v>319</v>
      </c>
      <c r="AF573" s="16" t="s">
        <v>44</v>
      </c>
      <c r="AG573" s="16" t="s">
        <v>2566</v>
      </c>
      <c r="AH573" s="16">
        <v>1.679</v>
      </c>
      <c r="AI573" s="16">
        <v>0.56200000000000006</v>
      </c>
      <c r="AJ573" s="16">
        <v>0.94299999999999995</v>
      </c>
      <c r="AK573" s="15" t="s">
        <v>342</v>
      </c>
    </row>
    <row r="574" spans="1:37" x14ac:dyDescent="0.5">
      <c r="A574" s="16" t="s">
        <v>2567</v>
      </c>
      <c r="B574" s="16" t="s">
        <v>2568</v>
      </c>
      <c r="C574" s="16" t="s">
        <v>2569</v>
      </c>
      <c r="D574" s="16">
        <v>49811026</v>
      </c>
      <c r="E574" s="16"/>
      <c r="F574" s="16"/>
      <c r="G574" s="16">
        <v>18168427</v>
      </c>
      <c r="H574" s="16">
        <v>15156401.5</v>
      </c>
      <c r="I574" s="16">
        <v>2769980.75</v>
      </c>
      <c r="J574" s="16">
        <v>19180811.5</v>
      </c>
      <c r="K574" s="16">
        <v>29196480</v>
      </c>
      <c r="L574" s="16">
        <v>5612045.5</v>
      </c>
      <c r="M574" s="16">
        <v>215</v>
      </c>
      <c r="N574" s="16">
        <v>24.7</v>
      </c>
      <c r="O574" s="16">
        <f t="shared" si="111"/>
        <v>10304328.390000001</v>
      </c>
      <c r="P574" s="16">
        <f t="shared" si="112"/>
        <v>-186374908.10999998</v>
      </c>
      <c r="Q574" s="16">
        <f t="shared" si="123"/>
        <v>15156401.5</v>
      </c>
      <c r="R574" s="17">
        <f t="shared" si="122"/>
        <v>10304328.390000001</v>
      </c>
      <c r="S574" s="16">
        <f t="shared" si="113"/>
        <v>35911670.399999999</v>
      </c>
      <c r="T574" s="16">
        <f t="shared" si="114"/>
        <v>69589364.200000003</v>
      </c>
      <c r="U574" s="16">
        <f t="shared" si="115"/>
        <v>-30630214.5</v>
      </c>
      <c r="V574" s="17">
        <f>MEDIAN(S574:U574)</f>
        <v>35911670.399999999</v>
      </c>
      <c r="W574" s="16">
        <f t="shared" si="116"/>
        <v>23.296747140947815</v>
      </c>
      <c r="X574" s="16">
        <f t="shared" si="117"/>
        <v>25.097949424475281</v>
      </c>
      <c r="Y574" s="3">
        <f t="shared" si="118"/>
        <v>3.4851053888044805</v>
      </c>
      <c r="Z574" s="3">
        <f t="shared" si="119"/>
        <v>1.8012022835274659</v>
      </c>
      <c r="AA574" s="3">
        <f t="shared" si="120"/>
        <v>0.47899602108770967</v>
      </c>
      <c r="AB574" s="3">
        <f t="shared" si="121"/>
        <v>0.3196680941571044</v>
      </c>
      <c r="AC574" s="16" t="s">
        <v>329</v>
      </c>
      <c r="AD574" s="16" t="s">
        <v>1991</v>
      </c>
      <c r="AE574" s="16" t="s">
        <v>51</v>
      </c>
      <c r="AF574" s="16" t="s">
        <v>44</v>
      </c>
      <c r="AG574" s="16" t="s">
        <v>2570</v>
      </c>
      <c r="AH574" s="16">
        <v>0.38500000000000001</v>
      </c>
      <c r="AI574" s="16">
        <v>3.286</v>
      </c>
      <c r="AJ574" s="16">
        <v>1.266</v>
      </c>
      <c r="AK574" s="15" t="s">
        <v>342</v>
      </c>
    </row>
    <row r="575" spans="1:37" x14ac:dyDescent="0.5">
      <c r="A575" s="16" t="s">
        <v>2571</v>
      </c>
      <c r="B575" s="16" t="s">
        <v>2572</v>
      </c>
      <c r="C575" s="16" t="s">
        <v>2573</v>
      </c>
      <c r="D575" s="16">
        <v>2430658.53125</v>
      </c>
      <c r="E575" s="16">
        <v>754580.8125</v>
      </c>
      <c r="F575" s="16">
        <v>518026.21875</v>
      </c>
      <c r="G575" s="16">
        <v>7528661.75</v>
      </c>
      <c r="H575" s="16">
        <v>851099.5</v>
      </c>
      <c r="I575" s="16">
        <v>2584108.375</v>
      </c>
      <c r="J575" s="16">
        <v>2312454.4375</v>
      </c>
      <c r="K575" s="16"/>
      <c r="L575" s="16">
        <v>799902.625</v>
      </c>
      <c r="M575" s="16">
        <v>1531</v>
      </c>
      <c r="N575" s="16">
        <v>174.3</v>
      </c>
      <c r="O575" s="16">
        <f t="shared" si="111"/>
        <v>7685825.6212500008</v>
      </c>
      <c r="P575" s="16">
        <f t="shared" si="112"/>
        <v>30027238.958437499</v>
      </c>
      <c r="Q575" s="16">
        <f t="shared" si="123"/>
        <v>333073.28125</v>
      </c>
      <c r="R575" s="17">
        <f t="shared" si="122"/>
        <v>7685825.6212500008</v>
      </c>
      <c r="S575" s="16">
        <f t="shared" si="113"/>
        <v>-928134.39937500004</v>
      </c>
      <c r="T575" s="16">
        <f t="shared" si="114"/>
        <v>3495267.4375</v>
      </c>
      <c r="U575" s="16">
        <f t="shared" si="115"/>
        <v>-118204.09375</v>
      </c>
      <c r="V575" s="17">
        <f>25000</f>
        <v>25000</v>
      </c>
      <c r="W575" s="16">
        <f t="shared" si="116"/>
        <v>22.873768813717113</v>
      </c>
      <c r="X575" s="16">
        <f t="shared" si="117"/>
        <v>14.609640474436812</v>
      </c>
      <c r="Y575" s="3">
        <f t="shared" si="118"/>
        <v>3.2527409847654168E-3</v>
      </c>
      <c r="Z575" s="3">
        <f t="shared" si="119"/>
        <v>-8.2641283392803047</v>
      </c>
      <c r="AA575" s="3">
        <f t="shared" si="120"/>
        <v>0.2633384496420268</v>
      </c>
      <c r="AB575" s="3">
        <f t="shared" si="121"/>
        <v>0.57948572559486122</v>
      </c>
      <c r="AC575" s="16" t="s">
        <v>2574</v>
      </c>
      <c r="AD575" s="16" t="s">
        <v>311</v>
      </c>
      <c r="AE575" s="16" t="s">
        <v>60</v>
      </c>
      <c r="AF575" s="16" t="s">
        <v>44</v>
      </c>
      <c r="AG575" s="16" t="s">
        <v>2575</v>
      </c>
      <c r="AH575" s="16">
        <v>1.802</v>
      </c>
      <c r="AI575" s="16">
        <v>0.29199999999999998</v>
      </c>
      <c r="AJ575" s="16">
        <v>0.52600000000000002</v>
      </c>
      <c r="AK575" s="15" t="s">
        <v>281</v>
      </c>
    </row>
    <row r="576" spans="1:37" x14ac:dyDescent="0.5">
      <c r="A576" s="16" t="s">
        <v>2576</v>
      </c>
      <c r="B576" s="16" t="s">
        <v>2577</v>
      </c>
      <c r="C576" s="16" t="s">
        <v>2578</v>
      </c>
      <c r="D576" s="16">
        <v>893051.4375</v>
      </c>
      <c r="E576" s="16">
        <v>1434269.25</v>
      </c>
      <c r="F576" s="16">
        <v>1782661.5</v>
      </c>
      <c r="G576" s="16">
        <v>2252268.25</v>
      </c>
      <c r="H576" s="16">
        <v>4510076.5</v>
      </c>
      <c r="I576" s="16">
        <v>9141239</v>
      </c>
      <c r="J576" s="16">
        <v>872337.75</v>
      </c>
      <c r="K576" s="16">
        <v>3717735</v>
      </c>
      <c r="L576" s="16">
        <v>1267673</v>
      </c>
      <c r="M576" s="16">
        <v>340</v>
      </c>
      <c r="N576" s="16">
        <v>37.5</v>
      </c>
      <c r="O576" s="16">
        <f t="shared" si="111"/>
        <v>27373908.300000001</v>
      </c>
      <c r="P576" s="16">
        <f t="shared" si="112"/>
        <v>8005787.0256249998</v>
      </c>
      <c r="Q576" s="16">
        <f t="shared" si="123"/>
        <v>2727415</v>
      </c>
      <c r="R576" s="17">
        <f t="shared" si="122"/>
        <v>8005787.0256249998</v>
      </c>
      <c r="S576" s="16">
        <f t="shared" si="113"/>
        <v>2808662.8725000001</v>
      </c>
      <c r="T576" s="16">
        <f t="shared" si="114"/>
        <v>-6385857.4000000004</v>
      </c>
      <c r="U576" s="16">
        <f t="shared" si="115"/>
        <v>-20713.6875</v>
      </c>
      <c r="V576" s="17">
        <f>25000</f>
        <v>25000</v>
      </c>
      <c r="W576" s="16">
        <f t="shared" si="116"/>
        <v>22.932611806188582</v>
      </c>
      <c r="X576" s="16">
        <f t="shared" si="117"/>
        <v>14.609640474436812</v>
      </c>
      <c r="Y576" s="3">
        <f t="shared" si="118"/>
        <v>3.1227410771707716E-3</v>
      </c>
      <c r="Z576" s="3">
        <f t="shared" si="119"/>
        <v>-8.32297133175177</v>
      </c>
      <c r="AA576" s="3">
        <f t="shared" si="120"/>
        <v>0.15818160704207207</v>
      </c>
      <c r="AB576" s="3">
        <f t="shared" si="121"/>
        <v>0.8008440165685945</v>
      </c>
      <c r="AC576" s="16" t="s">
        <v>861</v>
      </c>
      <c r="AD576" s="16" t="s">
        <v>414</v>
      </c>
      <c r="AE576" s="16" t="s">
        <v>51</v>
      </c>
      <c r="AF576" s="16" t="s">
        <v>44</v>
      </c>
      <c r="AG576" s="16" t="s">
        <v>2143</v>
      </c>
      <c r="AH576" s="16">
        <v>0.88400000000000001</v>
      </c>
      <c r="AI576" s="16">
        <v>0.318</v>
      </c>
      <c r="AJ576" s="16">
        <v>0.28100000000000003</v>
      </c>
      <c r="AK576" s="15" t="s">
        <v>82</v>
      </c>
    </row>
    <row r="577" spans="1:37" x14ac:dyDescent="0.5">
      <c r="A577" s="16" t="s">
        <v>2579</v>
      </c>
      <c r="B577" s="16" t="s">
        <v>2580</v>
      </c>
      <c r="C577" s="16" t="s">
        <v>2581</v>
      </c>
      <c r="D577" s="16">
        <v>10156794.25</v>
      </c>
      <c r="E577" s="16">
        <v>14029462.625</v>
      </c>
      <c r="F577" s="16">
        <v>9143412.25</v>
      </c>
      <c r="G577" s="16">
        <v>38237047.75</v>
      </c>
      <c r="H577" s="16">
        <v>19279021.5</v>
      </c>
      <c r="I577" s="16">
        <v>6365753.75</v>
      </c>
      <c r="J577" s="16">
        <v>14074052.125</v>
      </c>
      <c r="K577" s="16">
        <v>5125535.5625</v>
      </c>
      <c r="L577" s="16">
        <v>4971551.5625</v>
      </c>
      <c r="M577" s="16">
        <v>191</v>
      </c>
      <c r="N577" s="16">
        <v>22.2</v>
      </c>
      <c r="O577" s="16">
        <f t="shared" si="111"/>
        <v>-10332889.620000001</v>
      </c>
      <c r="P577" s="16">
        <f t="shared" si="112"/>
        <v>165392693.11499998</v>
      </c>
      <c r="Q577" s="16">
        <f t="shared" si="123"/>
        <v>10135609.25</v>
      </c>
      <c r="R577" s="17">
        <f t="shared" si="122"/>
        <v>10135609.25</v>
      </c>
      <c r="S577" s="16">
        <f t="shared" si="113"/>
        <v>-10951830.286875</v>
      </c>
      <c r="T577" s="16">
        <f t="shared" si="114"/>
        <v>-51731072.524999999</v>
      </c>
      <c r="U577" s="16">
        <f t="shared" si="115"/>
        <v>3917257.875</v>
      </c>
      <c r="V577" s="17">
        <f>25000</f>
        <v>25000</v>
      </c>
      <c r="W577" s="16">
        <f t="shared" si="116"/>
        <v>23.272929475812202</v>
      </c>
      <c r="X577" s="16">
        <f t="shared" si="117"/>
        <v>14.609640474436812</v>
      </c>
      <c r="Y577" s="3">
        <f t="shared" si="118"/>
        <v>2.4665512830420134E-3</v>
      </c>
      <c r="Z577" s="3">
        <f t="shared" si="119"/>
        <v>-8.6632890013753929</v>
      </c>
      <c r="AA577" s="3">
        <f t="shared" si="120"/>
        <v>0.40471530179696569</v>
      </c>
      <c r="AB577" s="3">
        <f t="shared" si="121"/>
        <v>0.39285037514795662</v>
      </c>
      <c r="AC577" s="16" t="s">
        <v>599</v>
      </c>
      <c r="AD577" s="16" t="s">
        <v>311</v>
      </c>
      <c r="AE577" s="16" t="s">
        <v>51</v>
      </c>
      <c r="AF577" s="16" t="s">
        <v>44</v>
      </c>
      <c r="AG577" s="16" t="s">
        <v>2582</v>
      </c>
      <c r="AH577" s="16">
        <v>0.505</v>
      </c>
      <c r="AI577" s="16">
        <v>0.52700000000000002</v>
      </c>
      <c r="AJ577" s="16">
        <v>0.26600000000000001</v>
      </c>
      <c r="AK577" s="15" t="s">
        <v>45</v>
      </c>
    </row>
    <row r="578" spans="1:37" x14ac:dyDescent="0.5">
      <c r="A578" s="16" t="s">
        <v>2583</v>
      </c>
      <c r="B578" s="16" t="s">
        <v>2584</v>
      </c>
      <c r="C578" s="16" t="s">
        <v>2585</v>
      </c>
      <c r="D578" s="16"/>
      <c r="E578" s="16">
        <v>2706807.25</v>
      </c>
      <c r="F578" s="16"/>
      <c r="G578" s="16">
        <v>4206291</v>
      </c>
      <c r="H578" s="16"/>
      <c r="I578" s="16">
        <v>2759670.25</v>
      </c>
      <c r="J578" s="16"/>
      <c r="K578" s="16">
        <v>1588961.625</v>
      </c>
      <c r="L578" s="16">
        <v>1070535.625</v>
      </c>
      <c r="M578" s="16">
        <v>789</v>
      </c>
      <c r="N578" s="16">
        <v>89.2</v>
      </c>
      <c r="O578" s="16">
        <f t="shared" ref="O578:O641" si="124">(I578-F578)*3.72</f>
        <v>10265973.33</v>
      </c>
      <c r="P578" s="16">
        <f t="shared" ref="P578:P641" si="125">(G578-D578)*5.89</f>
        <v>24775053.989999998</v>
      </c>
      <c r="Q578" s="16">
        <f t="shared" si="123"/>
        <v>0</v>
      </c>
      <c r="R578" s="17">
        <f t="shared" si="122"/>
        <v>10265973.33</v>
      </c>
      <c r="S578" s="16">
        <f t="shared" ref="S578:S641" si="126">(K578-E578)*1.23</f>
        <v>-1374950.1187499999</v>
      </c>
      <c r="T578" s="16">
        <f t="shared" ref="T578:T641" si="127">(L578-F578)*12.4</f>
        <v>13274641.75</v>
      </c>
      <c r="U578" s="16">
        <f t="shared" ref="U578:U641" si="128">(J578-D578)*1</f>
        <v>0</v>
      </c>
      <c r="V578" s="17">
        <f>25000</f>
        <v>25000</v>
      </c>
      <c r="W578" s="16">
        <f t="shared" ref="W578:W641" si="129">LOG(R578,2)</f>
        <v>23.291367081896158</v>
      </c>
      <c r="X578" s="16">
        <f t="shared" ref="X578:X641" si="130">LOG(V578,2)</f>
        <v>14.609640474436812</v>
      </c>
      <c r="Y578" s="3">
        <f t="shared" ref="Y578:Y641" si="131">V578/R578</f>
        <v>2.4352293929055043E-3</v>
      </c>
      <c r="Z578" s="3">
        <f t="shared" ref="Z578:Z641" si="132">LOG(Y578,2)</f>
        <v>-8.681726607459348</v>
      </c>
      <c r="AA578" s="3">
        <f t="shared" ref="AA578:AA641" si="133">TTEST(O578:Q578,S578:U578,2,1)</f>
        <v>0.18351846979869391</v>
      </c>
      <c r="AB578" s="3">
        <f t="shared" ref="AB578:AB641" si="134">-LOG(AA578)</f>
        <v>0.73632022063261804</v>
      </c>
      <c r="AC578" s="16" t="s">
        <v>2586</v>
      </c>
      <c r="AD578" s="16" t="s">
        <v>1030</v>
      </c>
      <c r="AE578" s="16" t="s">
        <v>51</v>
      </c>
      <c r="AF578" s="16" t="s">
        <v>44</v>
      </c>
      <c r="AG578" s="16" t="s">
        <v>2587</v>
      </c>
      <c r="AH578" s="16">
        <v>0.48199999999999998</v>
      </c>
      <c r="AI578" s="16">
        <v>0.79400000000000004</v>
      </c>
      <c r="AJ578" s="16">
        <v>0.38300000000000001</v>
      </c>
      <c r="AK578" s="15" t="s">
        <v>62</v>
      </c>
    </row>
    <row r="579" spans="1:37" x14ac:dyDescent="0.5">
      <c r="A579" s="16" t="s">
        <v>2588</v>
      </c>
      <c r="B579" s="16" t="s">
        <v>2589</v>
      </c>
      <c r="C579" s="16" t="s">
        <v>2590</v>
      </c>
      <c r="D579" s="16">
        <v>21974257.5</v>
      </c>
      <c r="E579" s="16">
        <v>8192934.5</v>
      </c>
      <c r="F579" s="16">
        <v>18893381.4375</v>
      </c>
      <c r="G579" s="16">
        <v>23808316</v>
      </c>
      <c r="H579" s="16">
        <v>5993575.5</v>
      </c>
      <c r="I579" s="16">
        <v>24265861.75</v>
      </c>
      <c r="J579" s="16">
        <v>15904781.375</v>
      </c>
      <c r="K579" s="16">
        <v>10650847</v>
      </c>
      <c r="L579" s="16">
        <v>2067456.625</v>
      </c>
      <c r="M579" s="16">
        <v>1043</v>
      </c>
      <c r="N579" s="16">
        <v>118.3</v>
      </c>
      <c r="O579" s="16">
        <f t="shared" si="124"/>
        <v>19985626.762499999</v>
      </c>
      <c r="P579" s="16">
        <f t="shared" si="125"/>
        <v>10802604.564999999</v>
      </c>
      <c r="Q579" s="16">
        <f t="shared" si="123"/>
        <v>-12899805.9375</v>
      </c>
      <c r="R579" s="17">
        <f t="shared" si="122"/>
        <v>10802604.564999999</v>
      </c>
      <c r="S579" s="16">
        <f t="shared" si="126"/>
        <v>3023232.375</v>
      </c>
      <c r="T579" s="16">
        <f t="shared" si="127"/>
        <v>-208641467.67500001</v>
      </c>
      <c r="U579" s="16">
        <f t="shared" si="128"/>
        <v>-6069476.125</v>
      </c>
      <c r="V579" s="17">
        <f>25000</f>
        <v>25000</v>
      </c>
      <c r="W579" s="16">
        <f t="shared" si="129"/>
        <v>23.364875859932226</v>
      </c>
      <c r="X579" s="16">
        <f t="shared" si="130"/>
        <v>14.609640474436812</v>
      </c>
      <c r="Y579" s="3">
        <f t="shared" si="131"/>
        <v>2.3142567007403921E-3</v>
      </c>
      <c r="Z579" s="3">
        <f t="shared" si="132"/>
        <v>-8.7552353854954141</v>
      </c>
      <c r="AA579" s="3">
        <f t="shared" si="133"/>
        <v>0.39807874553843869</v>
      </c>
      <c r="AB579" s="3">
        <f t="shared" si="134"/>
        <v>0.40003100991098611</v>
      </c>
      <c r="AC579" s="16" t="s">
        <v>329</v>
      </c>
      <c r="AD579" s="16" t="s">
        <v>809</v>
      </c>
      <c r="AE579" s="16" t="s">
        <v>80</v>
      </c>
      <c r="AF579" s="16" t="s">
        <v>44</v>
      </c>
      <c r="AG579" s="16" t="s">
        <v>44</v>
      </c>
      <c r="AH579" s="16">
        <v>0.56399999999999995</v>
      </c>
      <c r="AI579" s="16">
        <v>0.79400000000000004</v>
      </c>
      <c r="AJ579" s="16">
        <v>0.44700000000000001</v>
      </c>
      <c r="AK579" s="15" t="s">
        <v>485</v>
      </c>
    </row>
    <row r="580" spans="1:37" x14ac:dyDescent="0.5">
      <c r="A580" s="16" t="s">
        <v>2591</v>
      </c>
      <c r="B580" s="16" t="s">
        <v>2592</v>
      </c>
      <c r="C580" s="16" t="s">
        <v>2593</v>
      </c>
      <c r="D580" s="16">
        <v>6474077.5</v>
      </c>
      <c r="E580" s="16">
        <v>6121334.125</v>
      </c>
      <c r="F580" s="16">
        <v>3990873.125</v>
      </c>
      <c r="G580" s="16">
        <v>25002325</v>
      </c>
      <c r="H580" s="16">
        <v>14954994</v>
      </c>
      <c r="I580" s="16">
        <v>4307485.625</v>
      </c>
      <c r="J580" s="16">
        <v>7387054.75</v>
      </c>
      <c r="K580" s="16">
        <v>3251852.625</v>
      </c>
      <c r="L580" s="16">
        <v>1526341.5625</v>
      </c>
      <c r="M580" s="16">
        <v>915</v>
      </c>
      <c r="N580" s="16">
        <v>102.6</v>
      </c>
      <c r="O580" s="16">
        <f t="shared" si="124"/>
        <v>1177798.5</v>
      </c>
      <c r="P580" s="16">
        <f t="shared" si="125"/>
        <v>109131377.77499999</v>
      </c>
      <c r="Q580" s="16">
        <f t="shared" si="123"/>
        <v>10964120.875</v>
      </c>
      <c r="R580" s="17">
        <f t="shared" si="122"/>
        <v>10964120.875</v>
      </c>
      <c r="S580" s="16">
        <f t="shared" si="126"/>
        <v>-3529462.2450000001</v>
      </c>
      <c r="T580" s="16">
        <f t="shared" si="127"/>
        <v>-30560191.375</v>
      </c>
      <c r="U580" s="16">
        <f t="shared" si="128"/>
        <v>912977.25</v>
      </c>
      <c r="V580" s="17">
        <f>25000</f>
        <v>25000</v>
      </c>
      <c r="W580" s="16">
        <f t="shared" si="129"/>
        <v>23.386286802705101</v>
      </c>
      <c r="X580" s="16">
        <f t="shared" si="130"/>
        <v>14.609640474436812</v>
      </c>
      <c r="Y580" s="3">
        <f t="shared" si="131"/>
        <v>2.2801645736142983E-3</v>
      </c>
      <c r="Z580" s="3">
        <f t="shared" si="132"/>
        <v>-8.7766463282682885</v>
      </c>
      <c r="AA580" s="3">
        <f t="shared" si="133"/>
        <v>0.3636580647726112</v>
      </c>
      <c r="AB580" s="3">
        <f t="shared" si="134"/>
        <v>0.43930677672335794</v>
      </c>
      <c r="AC580" s="16" t="s">
        <v>1165</v>
      </c>
      <c r="AD580" s="16" t="s">
        <v>311</v>
      </c>
      <c r="AE580" s="16" t="s">
        <v>60</v>
      </c>
      <c r="AF580" s="16" t="s">
        <v>44</v>
      </c>
      <c r="AG580" s="16" t="s">
        <v>2291</v>
      </c>
      <c r="AH580" s="16">
        <v>0.53100000000000003</v>
      </c>
      <c r="AI580" s="16">
        <v>0.40899999999999997</v>
      </c>
      <c r="AJ580" s="16">
        <v>0.217</v>
      </c>
      <c r="AK580" s="15" t="s">
        <v>45</v>
      </c>
    </row>
    <row r="581" spans="1:37" x14ac:dyDescent="0.5">
      <c r="A581" s="16" t="s">
        <v>2594</v>
      </c>
      <c r="B581" s="16" t="s">
        <v>2595</v>
      </c>
      <c r="C581" s="16" t="s">
        <v>2596</v>
      </c>
      <c r="D581" s="16">
        <v>1625089.25</v>
      </c>
      <c r="E581" s="16">
        <v>5235896</v>
      </c>
      <c r="F581" s="16"/>
      <c r="G581" s="16">
        <v>10313797</v>
      </c>
      <c r="H581" s="16">
        <v>11232025</v>
      </c>
      <c r="I581" s="16"/>
      <c r="J581" s="16">
        <v>921592.9375</v>
      </c>
      <c r="K581" s="16">
        <v>1314318.75</v>
      </c>
      <c r="L581" s="16"/>
      <c r="M581" s="16">
        <v>130</v>
      </c>
      <c r="N581" s="16">
        <v>14</v>
      </c>
      <c r="O581" s="16">
        <f t="shared" si="124"/>
        <v>0</v>
      </c>
      <c r="P581" s="16">
        <f t="shared" si="125"/>
        <v>51176488.647500001</v>
      </c>
      <c r="Q581" s="16">
        <f t="shared" si="123"/>
        <v>11232025</v>
      </c>
      <c r="R581" s="17">
        <f t="shared" si="122"/>
        <v>11232025</v>
      </c>
      <c r="S581" s="16">
        <f t="shared" si="126"/>
        <v>-4823540.0175000001</v>
      </c>
      <c r="T581" s="16">
        <f t="shared" si="127"/>
        <v>0</v>
      </c>
      <c r="U581" s="16">
        <f t="shared" si="128"/>
        <v>-703496.3125</v>
      </c>
      <c r="V581" s="17">
        <f>25000</f>
        <v>25000</v>
      </c>
      <c r="W581" s="16">
        <f t="shared" si="129"/>
        <v>23.421114716089857</v>
      </c>
      <c r="X581" s="16">
        <f t="shared" si="130"/>
        <v>14.609640474436812</v>
      </c>
      <c r="Y581" s="3">
        <f t="shared" si="131"/>
        <v>2.2257785216824215E-3</v>
      </c>
      <c r="Z581" s="3">
        <f t="shared" si="132"/>
        <v>-8.8114742416530447</v>
      </c>
      <c r="AA581" s="3">
        <f t="shared" si="133"/>
        <v>0.25673637578907804</v>
      </c>
      <c r="AB581" s="3">
        <f t="shared" si="134"/>
        <v>0.59051259379345844</v>
      </c>
      <c r="AC581" s="16" t="s">
        <v>447</v>
      </c>
      <c r="AD581" s="16" t="s">
        <v>200</v>
      </c>
      <c r="AE581" s="16" t="s">
        <v>60</v>
      </c>
      <c r="AF581" s="16" t="s">
        <v>44</v>
      </c>
      <c r="AG581" s="16" t="s">
        <v>933</v>
      </c>
      <c r="AH581" s="16">
        <v>0.377</v>
      </c>
      <c r="AI581" s="16">
        <v>0.27100000000000002</v>
      </c>
      <c r="AJ581" s="16">
        <v>0.10199999999999999</v>
      </c>
      <c r="AK581" s="15" t="s">
        <v>45</v>
      </c>
    </row>
    <row r="582" spans="1:37" x14ac:dyDescent="0.5">
      <c r="A582" s="16" t="s">
        <v>2597</v>
      </c>
      <c r="B582" s="16" t="s">
        <v>2598</v>
      </c>
      <c r="C582" s="16" t="s">
        <v>2599</v>
      </c>
      <c r="D582" s="16">
        <v>11923986</v>
      </c>
      <c r="E582" s="16">
        <v>2357392</v>
      </c>
      <c r="F582" s="16">
        <v>10862802.375</v>
      </c>
      <c r="G582" s="16">
        <v>15822248.5</v>
      </c>
      <c r="H582" s="16">
        <v>17575780</v>
      </c>
      <c r="I582" s="16">
        <v>17678119.5</v>
      </c>
      <c r="J582" s="16">
        <v>28203710</v>
      </c>
      <c r="K582" s="16">
        <v>15531075.5</v>
      </c>
      <c r="L582" s="16">
        <v>4289776.625</v>
      </c>
      <c r="M582" s="16">
        <v>1217</v>
      </c>
      <c r="N582" s="16">
        <v>135.5</v>
      </c>
      <c r="O582" s="16">
        <f t="shared" si="124"/>
        <v>25352979.705000002</v>
      </c>
      <c r="P582" s="16">
        <f t="shared" si="125"/>
        <v>22960766.125</v>
      </c>
      <c r="Q582" s="16">
        <f t="shared" si="123"/>
        <v>6712977.625</v>
      </c>
      <c r="R582" s="17">
        <f t="shared" si="122"/>
        <v>22960766.125</v>
      </c>
      <c r="S582" s="16">
        <f t="shared" si="126"/>
        <v>16203630.705</v>
      </c>
      <c r="T582" s="16">
        <f t="shared" si="127"/>
        <v>-81505519.299999997</v>
      </c>
      <c r="U582" s="16">
        <f t="shared" si="128"/>
        <v>16279724</v>
      </c>
      <c r="V582" s="17">
        <f>MEDIAN(S582:U582)</f>
        <v>16203630.705</v>
      </c>
      <c r="W582" s="16">
        <f t="shared" si="129"/>
        <v>24.45266744500119</v>
      </c>
      <c r="X582" s="16">
        <f t="shared" si="130"/>
        <v>23.949813774433917</v>
      </c>
      <c r="Y582" s="3">
        <f t="shared" si="131"/>
        <v>0.70570949665992466</v>
      </c>
      <c r="Z582" s="3">
        <f t="shared" si="132"/>
        <v>-0.50285367056727526</v>
      </c>
      <c r="AA582" s="3">
        <f t="shared" si="133"/>
        <v>0.42951841577992345</v>
      </c>
      <c r="AB582" s="3">
        <f t="shared" si="134"/>
        <v>0.36701821087780939</v>
      </c>
      <c r="AC582" s="16" t="s">
        <v>401</v>
      </c>
      <c r="AD582" s="16" t="s">
        <v>42</v>
      </c>
      <c r="AE582" s="16" t="s">
        <v>60</v>
      </c>
      <c r="AF582" s="16" t="s">
        <v>44</v>
      </c>
      <c r="AG582" s="16" t="s">
        <v>1161</v>
      </c>
      <c r="AH582" s="16">
        <v>1.43</v>
      </c>
      <c r="AI582" s="16">
        <v>0.61799999999999999</v>
      </c>
      <c r="AJ582" s="16">
        <v>0.88400000000000001</v>
      </c>
      <c r="AK582" s="15" t="s">
        <v>45</v>
      </c>
    </row>
    <row r="583" spans="1:37" x14ac:dyDescent="0.5">
      <c r="A583" s="16" t="s">
        <v>2600</v>
      </c>
      <c r="B583" s="16" t="s">
        <v>2601</v>
      </c>
      <c r="C583" s="16" t="s">
        <v>2602</v>
      </c>
      <c r="D583" s="16"/>
      <c r="E583" s="16"/>
      <c r="F583" s="16">
        <v>6362679.5</v>
      </c>
      <c r="G583" s="16"/>
      <c r="H583" s="16">
        <v>24550652</v>
      </c>
      <c r="I583" s="16">
        <v>9990232</v>
      </c>
      <c r="J583" s="16"/>
      <c r="K583" s="16">
        <v>23819914</v>
      </c>
      <c r="L583" s="16"/>
      <c r="M583" s="16">
        <v>165</v>
      </c>
      <c r="N583" s="16">
        <v>18.5</v>
      </c>
      <c r="O583" s="16">
        <f t="shared" si="124"/>
        <v>13494495.300000001</v>
      </c>
      <c r="P583" s="16">
        <f t="shared" si="125"/>
        <v>0</v>
      </c>
      <c r="Q583" s="16">
        <f t="shared" si="123"/>
        <v>18187972.5</v>
      </c>
      <c r="R583" s="17">
        <f t="shared" si="122"/>
        <v>13494495.300000001</v>
      </c>
      <c r="S583" s="16">
        <f t="shared" si="126"/>
        <v>29298494.219999999</v>
      </c>
      <c r="T583" s="16">
        <f t="shared" si="127"/>
        <v>-78897225.799999997</v>
      </c>
      <c r="U583" s="16">
        <f t="shared" si="128"/>
        <v>0</v>
      </c>
      <c r="V583" s="17">
        <f>25000</f>
        <v>25000</v>
      </c>
      <c r="W583" s="16">
        <f t="shared" si="129"/>
        <v>23.685867684602584</v>
      </c>
      <c r="X583" s="16">
        <f t="shared" si="130"/>
        <v>14.609640474436812</v>
      </c>
      <c r="Y583" s="3">
        <f t="shared" si="131"/>
        <v>1.8526072627555029E-3</v>
      </c>
      <c r="Z583" s="3">
        <f t="shared" si="132"/>
        <v>-9.0762272101657722</v>
      </c>
      <c r="AA583" s="3">
        <f t="shared" si="133"/>
        <v>0.43114113376380725</v>
      </c>
      <c r="AB583" s="3">
        <f t="shared" si="134"/>
        <v>0.36538054055498809</v>
      </c>
      <c r="AC583" s="16" t="s">
        <v>105</v>
      </c>
      <c r="AD583" s="16" t="s">
        <v>732</v>
      </c>
      <c r="AE583" s="16" t="s">
        <v>107</v>
      </c>
      <c r="AF583" s="16" t="s">
        <v>44</v>
      </c>
      <c r="AG583" s="16" t="s">
        <v>44</v>
      </c>
      <c r="AH583" s="16">
        <v>3.7440000000000002</v>
      </c>
      <c r="AI583" s="16">
        <v>0.40600000000000003</v>
      </c>
      <c r="AJ583" s="16">
        <v>1.5209999999999999</v>
      </c>
      <c r="AK583" s="15" t="s">
        <v>82</v>
      </c>
    </row>
    <row r="584" spans="1:37" x14ac:dyDescent="0.5">
      <c r="A584" s="16" t="s">
        <v>2603</v>
      </c>
      <c r="B584" s="16" t="s">
        <v>2604</v>
      </c>
      <c r="C584" s="16" t="s">
        <v>2605</v>
      </c>
      <c r="D584" s="16">
        <v>861561.4375</v>
      </c>
      <c r="E584" s="16">
        <v>1669113.5</v>
      </c>
      <c r="F584" s="16"/>
      <c r="G584" s="16"/>
      <c r="H584" s="16">
        <v>3644057.75</v>
      </c>
      <c r="I584" s="16">
        <v>1525444.5</v>
      </c>
      <c r="J584" s="16">
        <v>3218257.75</v>
      </c>
      <c r="K584" s="16">
        <v>1554725.125</v>
      </c>
      <c r="L584" s="16">
        <v>3777402.75</v>
      </c>
      <c r="M584" s="16">
        <v>504</v>
      </c>
      <c r="N584" s="16">
        <v>56</v>
      </c>
      <c r="O584" s="16">
        <f t="shared" si="124"/>
        <v>5674653.54</v>
      </c>
      <c r="P584" s="16">
        <f t="shared" si="125"/>
        <v>-5074596.8668749994</v>
      </c>
      <c r="Q584" s="16">
        <f t="shared" si="123"/>
        <v>3644057.75</v>
      </c>
      <c r="R584" s="17">
        <f t="shared" si="122"/>
        <v>3644057.75</v>
      </c>
      <c r="S584" s="16">
        <f t="shared" si="126"/>
        <v>-140697.70124999998</v>
      </c>
      <c r="T584" s="16">
        <f t="shared" si="127"/>
        <v>46839794.100000001</v>
      </c>
      <c r="U584" s="16">
        <f t="shared" si="128"/>
        <v>2356696.3125</v>
      </c>
      <c r="V584" s="17">
        <f>MEDIAN(S584:U584)</f>
        <v>2356696.3125</v>
      </c>
      <c r="W584" s="16">
        <f t="shared" si="129"/>
        <v>21.797114392069634</v>
      </c>
      <c r="X584" s="16">
        <f t="shared" si="130"/>
        <v>21.168334431994577</v>
      </c>
      <c r="Y584" s="3">
        <f t="shared" si="131"/>
        <v>0.64672309666332817</v>
      </c>
      <c r="Z584" s="3">
        <f t="shared" si="132"/>
        <v>-0.62877996007505799</v>
      </c>
      <c r="AA584" s="3">
        <f t="shared" si="133"/>
        <v>0.50488833168146785</v>
      </c>
      <c r="AB584" s="3">
        <f t="shared" si="134"/>
        <v>0.2968046660343765</v>
      </c>
      <c r="AC584" s="16" t="s">
        <v>983</v>
      </c>
      <c r="AD584" s="16" t="s">
        <v>1919</v>
      </c>
      <c r="AE584" s="16" t="s">
        <v>60</v>
      </c>
      <c r="AF584" s="16" t="s">
        <v>52</v>
      </c>
      <c r="AG584" s="16" t="s">
        <v>2606</v>
      </c>
      <c r="AH584" s="16">
        <v>2.6840000000000002</v>
      </c>
      <c r="AI584" s="16">
        <v>0.50900000000000001</v>
      </c>
      <c r="AJ584" s="16">
        <v>1.365</v>
      </c>
      <c r="AK584" s="15" t="s">
        <v>2607</v>
      </c>
    </row>
    <row r="585" spans="1:37" x14ac:dyDescent="0.5">
      <c r="A585" s="16" t="s">
        <v>2608</v>
      </c>
      <c r="B585" s="16" t="s">
        <v>2609</v>
      </c>
      <c r="C585" s="16" t="s">
        <v>2610</v>
      </c>
      <c r="D585" s="16">
        <v>18292742</v>
      </c>
      <c r="E585" s="16">
        <v>2775520.3125</v>
      </c>
      <c r="F585" s="16">
        <v>7763723.53125</v>
      </c>
      <c r="G585" s="16">
        <v>6578588.75</v>
      </c>
      <c r="H585" s="16">
        <v>22853383</v>
      </c>
      <c r="I585" s="16">
        <v>62506473.5</v>
      </c>
      <c r="J585" s="16">
        <v>16094699.5</v>
      </c>
      <c r="K585" s="16">
        <v>51762967</v>
      </c>
      <c r="L585" s="16">
        <v>4638808.6875</v>
      </c>
      <c r="M585" s="16">
        <v>935</v>
      </c>
      <c r="N585" s="16">
        <v>101.5</v>
      </c>
      <c r="O585" s="16">
        <f t="shared" si="124"/>
        <v>203643029.88375002</v>
      </c>
      <c r="P585" s="16">
        <f t="shared" si="125"/>
        <v>-68996362.642499998</v>
      </c>
      <c r="Q585" s="16">
        <f t="shared" si="123"/>
        <v>15089659.46875</v>
      </c>
      <c r="R585" s="17">
        <f t="shared" si="122"/>
        <v>15089659.46875</v>
      </c>
      <c r="S585" s="16">
        <f t="shared" si="126"/>
        <v>60254559.425624996</v>
      </c>
      <c r="T585" s="16">
        <f t="shared" si="127"/>
        <v>-38748944.0625</v>
      </c>
      <c r="U585" s="16">
        <f t="shared" si="128"/>
        <v>-2198042.5</v>
      </c>
      <c r="V585" s="17">
        <f>25000</f>
        <v>25000</v>
      </c>
      <c r="W585" s="16">
        <f t="shared" si="129"/>
        <v>23.847056912866787</v>
      </c>
      <c r="X585" s="16">
        <f t="shared" si="130"/>
        <v>14.609640474436812</v>
      </c>
      <c r="Y585" s="3">
        <f t="shared" si="131"/>
        <v>1.6567636964753159E-3</v>
      </c>
      <c r="Z585" s="3">
        <f t="shared" si="132"/>
        <v>-9.2374164384299746</v>
      </c>
      <c r="AA585" s="3">
        <f t="shared" si="133"/>
        <v>0.48967908875159238</v>
      </c>
      <c r="AB585" s="3">
        <f t="shared" si="134"/>
        <v>0.31008844169079042</v>
      </c>
      <c r="AC585" s="16" t="s">
        <v>438</v>
      </c>
      <c r="AD585" s="16" t="s">
        <v>439</v>
      </c>
      <c r="AE585" s="16" t="s">
        <v>51</v>
      </c>
      <c r="AF585" s="16" t="s">
        <v>52</v>
      </c>
      <c r="AG585" s="16" t="s">
        <v>440</v>
      </c>
      <c r="AH585" s="16">
        <v>2.073</v>
      </c>
      <c r="AI585" s="16">
        <v>0.34</v>
      </c>
      <c r="AJ585" s="16">
        <v>0.70399999999999996</v>
      </c>
      <c r="AK585" s="15" t="s">
        <v>158</v>
      </c>
    </row>
    <row r="586" spans="1:37" x14ac:dyDescent="0.5">
      <c r="A586" s="16" t="s">
        <v>2611</v>
      </c>
      <c r="B586" s="16" t="s">
        <v>2612</v>
      </c>
      <c r="C586" s="16" t="s">
        <v>2613</v>
      </c>
      <c r="D586" s="16">
        <v>5043852.90625</v>
      </c>
      <c r="E586" s="16">
        <v>1378088.875</v>
      </c>
      <c r="F586" s="16">
        <v>815183.5625</v>
      </c>
      <c r="G586" s="16">
        <v>12434598</v>
      </c>
      <c r="H586" s="16">
        <v>2747797</v>
      </c>
      <c r="I586" s="16">
        <v>4927388.75</v>
      </c>
      <c r="J586" s="16">
        <v>3492144.5</v>
      </c>
      <c r="K586" s="16"/>
      <c r="L586" s="16"/>
      <c r="M586" s="16">
        <v>2136</v>
      </c>
      <c r="N586" s="16">
        <v>244.4</v>
      </c>
      <c r="O586" s="16">
        <f t="shared" si="124"/>
        <v>15297403.297500001</v>
      </c>
      <c r="P586" s="16">
        <f t="shared" si="125"/>
        <v>43531488.602187499</v>
      </c>
      <c r="Q586" s="16">
        <f t="shared" si="123"/>
        <v>1932613.4375</v>
      </c>
      <c r="R586" s="17">
        <f t="shared" si="122"/>
        <v>15297403.297500001</v>
      </c>
      <c r="S586" s="16">
        <f t="shared" si="126"/>
        <v>-1695049.3162499999</v>
      </c>
      <c r="T586" s="16">
        <f t="shared" si="127"/>
        <v>-10108276.175000001</v>
      </c>
      <c r="U586" s="16">
        <f t="shared" si="128"/>
        <v>-1551708.40625</v>
      </c>
      <c r="V586" s="17">
        <f>25000</f>
        <v>25000</v>
      </c>
      <c r="W586" s="16">
        <f t="shared" si="129"/>
        <v>23.866783443419628</v>
      </c>
      <c r="X586" s="16">
        <f t="shared" si="130"/>
        <v>14.609640474436812</v>
      </c>
      <c r="Y586" s="3">
        <f t="shared" si="131"/>
        <v>1.6342642939985545E-3</v>
      </c>
      <c r="Z586" s="3">
        <f t="shared" si="132"/>
        <v>-9.2571429689828157</v>
      </c>
      <c r="AA586" s="3">
        <f t="shared" si="133"/>
        <v>0.2409503959350785</v>
      </c>
      <c r="AB586" s="3">
        <f t="shared" si="134"/>
        <v>0.61807235571978247</v>
      </c>
      <c r="AC586" s="16" t="s">
        <v>2000</v>
      </c>
      <c r="AD586" s="16" t="s">
        <v>42</v>
      </c>
      <c r="AE586" s="16" t="s">
        <v>51</v>
      </c>
      <c r="AF586" s="16" t="s">
        <v>44</v>
      </c>
      <c r="AG586" s="16" t="s">
        <v>1161</v>
      </c>
      <c r="AH586" s="16">
        <v>2.5339999999999998</v>
      </c>
      <c r="AI586" s="16">
        <v>0.28000000000000003</v>
      </c>
      <c r="AJ586" s="16">
        <v>0.70899999999999996</v>
      </c>
      <c r="AK586" s="15" t="s">
        <v>45</v>
      </c>
    </row>
    <row r="587" spans="1:37" x14ac:dyDescent="0.5">
      <c r="A587" s="16" t="s">
        <v>2614</v>
      </c>
      <c r="B587" s="16" t="s">
        <v>2615</v>
      </c>
      <c r="C587" s="16" t="s">
        <v>2616</v>
      </c>
      <c r="D587" s="16">
        <v>1603292.625</v>
      </c>
      <c r="E587" s="16"/>
      <c r="F587" s="16">
        <v>3966870.75</v>
      </c>
      <c r="G587" s="16">
        <v>3903304.75</v>
      </c>
      <c r="H587" s="16">
        <v>20570136</v>
      </c>
      <c r="I587" s="16">
        <v>10568873</v>
      </c>
      <c r="J587" s="16">
        <v>13655722.75</v>
      </c>
      <c r="K587" s="16"/>
      <c r="L587" s="16"/>
      <c r="M587" s="16">
        <v>614</v>
      </c>
      <c r="N587" s="16">
        <v>68.3</v>
      </c>
      <c r="O587" s="16">
        <f t="shared" si="124"/>
        <v>24559448.370000001</v>
      </c>
      <c r="P587" s="16">
        <f t="shared" si="125"/>
        <v>13547071.41625</v>
      </c>
      <c r="Q587" s="16">
        <f t="shared" si="123"/>
        <v>16603265.25</v>
      </c>
      <c r="R587" s="17">
        <f t="shared" si="122"/>
        <v>16603265.25</v>
      </c>
      <c r="S587" s="16">
        <f t="shared" si="126"/>
        <v>0</v>
      </c>
      <c r="T587" s="16">
        <f t="shared" si="127"/>
        <v>-49189197.300000004</v>
      </c>
      <c r="U587" s="16">
        <f t="shared" si="128"/>
        <v>12052430.125</v>
      </c>
      <c r="V587" s="17">
        <f>25000</f>
        <v>25000</v>
      </c>
      <c r="W587" s="16">
        <f t="shared" si="129"/>
        <v>23.984963658599128</v>
      </c>
      <c r="X587" s="16">
        <f t="shared" si="130"/>
        <v>14.609640474436812</v>
      </c>
      <c r="Y587" s="3">
        <f t="shared" si="131"/>
        <v>1.5057279169830766E-3</v>
      </c>
      <c r="Z587" s="3">
        <f t="shared" si="132"/>
        <v>-9.3753231841623172</v>
      </c>
      <c r="AA587" s="3">
        <f t="shared" si="133"/>
        <v>0.21470409434066529</v>
      </c>
      <c r="AB587" s="3">
        <f t="shared" si="134"/>
        <v>0.66815967362335316</v>
      </c>
      <c r="AC587" s="16" t="s">
        <v>44</v>
      </c>
      <c r="AD587" s="16" t="s">
        <v>72</v>
      </c>
      <c r="AE587" s="16" t="s">
        <v>43</v>
      </c>
      <c r="AF587" s="16" t="s">
        <v>44</v>
      </c>
      <c r="AG587" s="16" t="s">
        <v>44</v>
      </c>
      <c r="AH587" s="16">
        <v>5.415</v>
      </c>
      <c r="AI587" s="16">
        <v>0.23899999999999999</v>
      </c>
      <c r="AJ587" s="16">
        <v>1.292</v>
      </c>
      <c r="AK587" s="15" t="s">
        <v>342</v>
      </c>
    </row>
    <row r="588" spans="1:37" x14ac:dyDescent="0.5">
      <c r="A588" s="16" t="s">
        <v>2617</v>
      </c>
      <c r="B588" s="16" t="s">
        <v>2618</v>
      </c>
      <c r="C588" s="16" t="s">
        <v>2619</v>
      </c>
      <c r="D588" s="16">
        <v>2456340.75</v>
      </c>
      <c r="E588" s="16">
        <v>672681.8125</v>
      </c>
      <c r="F588" s="16"/>
      <c r="G588" s="16">
        <v>5349362.5</v>
      </c>
      <c r="H588" s="16">
        <v>3353714.75</v>
      </c>
      <c r="I588" s="16">
        <v>8362197</v>
      </c>
      <c r="J588" s="16">
        <v>2181225.5</v>
      </c>
      <c r="K588" s="16">
        <v>5521192.5</v>
      </c>
      <c r="L588" s="16"/>
      <c r="M588" s="16">
        <v>449</v>
      </c>
      <c r="N588" s="16">
        <v>52.5</v>
      </c>
      <c r="O588" s="16">
        <f t="shared" si="124"/>
        <v>31107372.84</v>
      </c>
      <c r="P588" s="16">
        <f t="shared" si="125"/>
        <v>17039898.107499998</v>
      </c>
      <c r="Q588" s="16">
        <f t="shared" si="123"/>
        <v>3353714.75</v>
      </c>
      <c r="R588" s="17">
        <f t="shared" si="122"/>
        <v>17039898.107499998</v>
      </c>
      <c r="S588" s="16">
        <f t="shared" si="126"/>
        <v>5963668.1456249999</v>
      </c>
      <c r="T588" s="16">
        <f t="shared" si="127"/>
        <v>0</v>
      </c>
      <c r="U588" s="16">
        <f t="shared" si="128"/>
        <v>-275115.25</v>
      </c>
      <c r="V588" s="17">
        <f>25000</f>
        <v>25000</v>
      </c>
      <c r="W588" s="16">
        <f t="shared" si="129"/>
        <v>24.022413373000408</v>
      </c>
      <c r="X588" s="16">
        <f t="shared" si="130"/>
        <v>14.609640474436812</v>
      </c>
      <c r="Y588" s="3">
        <f t="shared" si="131"/>
        <v>1.4671449231845122E-3</v>
      </c>
      <c r="Z588" s="3">
        <f t="shared" si="132"/>
        <v>-9.4127728985635954</v>
      </c>
      <c r="AA588" s="3">
        <f t="shared" si="133"/>
        <v>0.13533697247163956</v>
      </c>
      <c r="AB588" s="3">
        <f t="shared" si="134"/>
        <v>0.86858354304072261</v>
      </c>
      <c r="AC588" s="16" t="s">
        <v>937</v>
      </c>
      <c r="AD588" s="16" t="s">
        <v>2620</v>
      </c>
      <c r="AE588" s="16" t="s">
        <v>766</v>
      </c>
      <c r="AF588" s="16" t="s">
        <v>52</v>
      </c>
      <c r="AG588" s="16" t="s">
        <v>2621</v>
      </c>
      <c r="AH588" s="16">
        <v>2.7</v>
      </c>
      <c r="AI588" s="16">
        <v>0.24</v>
      </c>
      <c r="AJ588" s="16">
        <v>0.64900000000000002</v>
      </c>
      <c r="AK588" s="15" t="s">
        <v>101</v>
      </c>
    </row>
    <row r="589" spans="1:37" x14ac:dyDescent="0.5">
      <c r="A589" s="16" t="s">
        <v>2622</v>
      </c>
      <c r="B589" s="16" t="s">
        <v>2623</v>
      </c>
      <c r="C589" s="16" t="s">
        <v>2624</v>
      </c>
      <c r="D589" s="16">
        <v>21911689.375</v>
      </c>
      <c r="E589" s="16">
        <v>11074386.125</v>
      </c>
      <c r="F589" s="16">
        <v>12988952.5</v>
      </c>
      <c r="G589" s="16">
        <v>52733902.75</v>
      </c>
      <c r="H589" s="16">
        <v>83026143.5</v>
      </c>
      <c r="I589" s="16">
        <v>77290276</v>
      </c>
      <c r="J589" s="16">
        <v>125791926.25</v>
      </c>
      <c r="K589" s="16">
        <v>96340714.75</v>
      </c>
      <c r="L589" s="16">
        <v>46108463.6875</v>
      </c>
      <c r="M589" s="16">
        <v>630</v>
      </c>
      <c r="N589" s="16">
        <v>68</v>
      </c>
      <c r="O589" s="16">
        <f t="shared" si="124"/>
        <v>239200923.42000002</v>
      </c>
      <c r="P589" s="16">
        <f t="shared" si="125"/>
        <v>181542836.77875</v>
      </c>
      <c r="Q589" s="16">
        <f t="shared" si="123"/>
        <v>70037191</v>
      </c>
      <c r="R589" s="17">
        <f t="shared" si="122"/>
        <v>181542836.77875</v>
      </c>
      <c r="S589" s="16">
        <f t="shared" si="126"/>
        <v>104877584.20874999</v>
      </c>
      <c r="T589" s="16">
        <f t="shared" si="127"/>
        <v>410681938.72500002</v>
      </c>
      <c r="U589" s="16">
        <f t="shared" si="128"/>
        <v>103880236.875</v>
      </c>
      <c r="V589" s="17">
        <f>MEDIAN(S589:U589)</f>
        <v>104877584.20874999</v>
      </c>
      <c r="W589" s="16">
        <f t="shared" si="129"/>
        <v>27.435734765262055</v>
      </c>
      <c r="X589" s="16">
        <f t="shared" si="130"/>
        <v>26.644131118552703</v>
      </c>
      <c r="Y589" s="3">
        <f t="shared" si="131"/>
        <v>0.57770158310661668</v>
      </c>
      <c r="Z589" s="3">
        <f t="shared" si="132"/>
        <v>-0.79160364670934869</v>
      </c>
      <c r="AA589" s="3">
        <f t="shared" si="133"/>
        <v>0.72257792989851322</v>
      </c>
      <c r="AB589" s="3">
        <f t="shared" si="134"/>
        <v>0.14111530746446502</v>
      </c>
      <c r="AC589" s="16" t="s">
        <v>1409</v>
      </c>
      <c r="AD589" s="16" t="s">
        <v>2625</v>
      </c>
      <c r="AE589" s="16" t="s">
        <v>2626</v>
      </c>
      <c r="AF589" s="16" t="s">
        <v>44</v>
      </c>
      <c r="AG589" s="16" t="s">
        <v>2627</v>
      </c>
      <c r="AH589" s="16">
        <v>7.4169999999999998</v>
      </c>
      <c r="AI589" s="16">
        <v>0.16800000000000001</v>
      </c>
      <c r="AJ589" s="16">
        <v>1.246</v>
      </c>
      <c r="AK589" s="15" t="s">
        <v>82</v>
      </c>
    </row>
    <row r="590" spans="1:37" x14ac:dyDescent="0.5">
      <c r="A590" s="16" t="s">
        <v>2628</v>
      </c>
      <c r="B590" s="16" t="s">
        <v>2629</v>
      </c>
      <c r="C590" s="16" t="s">
        <v>2630</v>
      </c>
      <c r="D590" s="16">
        <v>18149920</v>
      </c>
      <c r="E590" s="16">
        <v>2757884.5</v>
      </c>
      <c r="F590" s="16">
        <v>5119136.5</v>
      </c>
      <c r="G590" s="16">
        <v>23641476</v>
      </c>
      <c r="H590" s="16">
        <v>15507494.25</v>
      </c>
      <c r="I590" s="16">
        <v>26029558</v>
      </c>
      <c r="J590" s="16">
        <v>43103825</v>
      </c>
      <c r="K590" s="16">
        <v>25206948</v>
      </c>
      <c r="L590" s="16">
        <v>16526554.75</v>
      </c>
      <c r="M590" s="16">
        <v>507</v>
      </c>
      <c r="N590" s="16">
        <v>55</v>
      </c>
      <c r="O590" s="16">
        <f t="shared" si="124"/>
        <v>77786767.980000004</v>
      </c>
      <c r="P590" s="16">
        <f t="shared" si="125"/>
        <v>32345264.84</v>
      </c>
      <c r="Q590" s="16">
        <f t="shared" si="123"/>
        <v>10388357.75</v>
      </c>
      <c r="R590" s="17">
        <f t="shared" si="122"/>
        <v>32345264.84</v>
      </c>
      <c r="S590" s="16">
        <f t="shared" si="126"/>
        <v>27612348.105</v>
      </c>
      <c r="T590" s="16">
        <f t="shared" si="127"/>
        <v>141451986.30000001</v>
      </c>
      <c r="U590" s="16">
        <f t="shared" si="128"/>
        <v>24953905</v>
      </c>
      <c r="V590" s="17">
        <f>MEDIAN(S590:U590)</f>
        <v>27612348.105</v>
      </c>
      <c r="W590" s="16">
        <f t="shared" si="129"/>
        <v>24.947051189663831</v>
      </c>
      <c r="X590" s="16">
        <f t="shared" si="130"/>
        <v>24.718810241576026</v>
      </c>
      <c r="Y590" s="3">
        <f t="shared" si="131"/>
        <v>0.8536751280778816</v>
      </c>
      <c r="Z590" s="3">
        <f t="shared" si="132"/>
        <v>-0.22824094808780412</v>
      </c>
      <c r="AA590" s="3">
        <f t="shared" si="133"/>
        <v>0.64922074907785787</v>
      </c>
      <c r="AB590" s="3">
        <f t="shared" si="134"/>
        <v>0.1876076085839177</v>
      </c>
      <c r="AC590" s="16" t="s">
        <v>205</v>
      </c>
      <c r="AD590" s="16" t="s">
        <v>1267</v>
      </c>
      <c r="AE590" s="16" t="s">
        <v>319</v>
      </c>
      <c r="AF590" s="16" t="s">
        <v>44</v>
      </c>
      <c r="AG590" s="16" t="s">
        <v>2631</v>
      </c>
      <c r="AH590" s="16">
        <v>4.9240000000000004</v>
      </c>
      <c r="AI590" s="16">
        <v>0.217</v>
      </c>
      <c r="AJ590" s="16">
        <v>1.0660000000000001</v>
      </c>
      <c r="AK590" s="15" t="s">
        <v>82</v>
      </c>
    </row>
    <row r="591" spans="1:37" x14ac:dyDescent="0.5">
      <c r="A591" s="16" t="s">
        <v>2632</v>
      </c>
      <c r="B591" s="16" t="s">
        <v>2633</v>
      </c>
      <c r="C591" s="16" t="s">
        <v>2634</v>
      </c>
      <c r="D591" s="16">
        <v>230481981.375</v>
      </c>
      <c r="E591" s="16">
        <v>667086981.4375</v>
      </c>
      <c r="F591" s="16">
        <v>525574569.125</v>
      </c>
      <c r="G591" s="16">
        <v>233579924.125</v>
      </c>
      <c r="H591" s="16">
        <v>492066192.9375</v>
      </c>
      <c r="I591" s="16">
        <v>544250629.75</v>
      </c>
      <c r="J591" s="16">
        <v>259629517.125</v>
      </c>
      <c r="K591" s="16">
        <v>593427039.59375</v>
      </c>
      <c r="L591" s="16">
        <v>263216881.25</v>
      </c>
      <c r="M591" s="16">
        <v>171</v>
      </c>
      <c r="N591" s="16">
        <v>19.8</v>
      </c>
      <c r="O591" s="16">
        <f t="shared" si="124"/>
        <v>69474945.525000006</v>
      </c>
      <c r="P591" s="16">
        <f t="shared" si="125"/>
        <v>18246882.797499999</v>
      </c>
      <c r="Q591" s="16">
        <f t="shared" si="123"/>
        <v>-33508376.1875</v>
      </c>
      <c r="R591" s="17">
        <f t="shared" si="122"/>
        <v>18246882.797499999</v>
      </c>
      <c r="S591" s="16">
        <f t="shared" si="126"/>
        <v>-90601728.467812493</v>
      </c>
      <c r="T591" s="16">
        <f t="shared" si="127"/>
        <v>-3253235329.6500001</v>
      </c>
      <c r="U591" s="16">
        <f t="shared" si="128"/>
        <v>29147535.75</v>
      </c>
      <c r="V591" s="17">
        <f>25000</f>
        <v>25000</v>
      </c>
      <c r="W591" s="16">
        <f t="shared" si="129"/>
        <v>24.121146686741007</v>
      </c>
      <c r="X591" s="16">
        <f t="shared" si="130"/>
        <v>14.609640474436812</v>
      </c>
      <c r="Y591" s="3">
        <f t="shared" si="131"/>
        <v>1.3700970339670974E-3</v>
      </c>
      <c r="Z591" s="3">
        <f t="shared" si="132"/>
        <v>-9.5115062123041962</v>
      </c>
      <c r="AA591" s="3">
        <f t="shared" si="133"/>
        <v>0.40627602496767246</v>
      </c>
      <c r="AB591" s="3">
        <f t="shared" si="134"/>
        <v>0.39117880536607841</v>
      </c>
      <c r="AC591" s="16" t="s">
        <v>44</v>
      </c>
      <c r="AD591" s="16" t="s">
        <v>1975</v>
      </c>
      <c r="AE591" s="16" t="s">
        <v>51</v>
      </c>
      <c r="AF591" s="16" t="s">
        <v>44</v>
      </c>
      <c r="AG591" s="16" t="s">
        <v>2635</v>
      </c>
      <c r="AH591" s="16">
        <v>0.501</v>
      </c>
      <c r="AI591" s="16">
        <v>1.0680000000000001</v>
      </c>
      <c r="AJ591" s="16">
        <v>0.53500000000000003</v>
      </c>
      <c r="AK591" s="15" t="s">
        <v>82</v>
      </c>
    </row>
    <row r="592" spans="1:37" x14ac:dyDescent="0.5">
      <c r="A592" s="16" t="s">
        <v>2636</v>
      </c>
      <c r="B592" s="16" t="s">
        <v>2637</v>
      </c>
      <c r="C592" s="16" t="s">
        <v>2638</v>
      </c>
      <c r="D592" s="16">
        <v>2240943.25</v>
      </c>
      <c r="E592" s="16">
        <v>1398062.40625</v>
      </c>
      <c r="F592" s="16">
        <v>3096865.125</v>
      </c>
      <c r="G592" s="16">
        <v>11158822</v>
      </c>
      <c r="H592" s="16">
        <v>9378781.5</v>
      </c>
      <c r="I592" s="16">
        <v>7658979.5</v>
      </c>
      <c r="J592" s="16">
        <v>11462805.75</v>
      </c>
      <c r="K592" s="16">
        <v>4207538.75</v>
      </c>
      <c r="L592" s="16">
        <v>4507769.375</v>
      </c>
      <c r="M592" s="16">
        <v>1197</v>
      </c>
      <c r="N592" s="16">
        <v>135.6</v>
      </c>
      <c r="O592" s="16">
        <f t="shared" si="124"/>
        <v>16971065.475000001</v>
      </c>
      <c r="P592" s="16">
        <f t="shared" si="125"/>
        <v>52526305.837499999</v>
      </c>
      <c r="Q592" s="16">
        <f t="shared" si="123"/>
        <v>6281916.375</v>
      </c>
      <c r="R592" s="17">
        <f t="shared" si="122"/>
        <v>16971065.475000001</v>
      </c>
      <c r="S592" s="16">
        <f t="shared" si="126"/>
        <v>3455655.9028125</v>
      </c>
      <c r="T592" s="16">
        <f t="shared" si="127"/>
        <v>17495212.699999999</v>
      </c>
      <c r="U592" s="16">
        <f t="shared" si="128"/>
        <v>9221862.5</v>
      </c>
      <c r="V592" s="17">
        <f>MEDIAN(S592:U592)</f>
        <v>9221862.5</v>
      </c>
      <c r="W592" s="16">
        <f t="shared" si="129"/>
        <v>24.016573807008729</v>
      </c>
      <c r="X592" s="16">
        <f t="shared" si="130"/>
        <v>23.136626724333723</v>
      </c>
      <c r="Y592" s="3">
        <f t="shared" si="131"/>
        <v>0.54338736207132565</v>
      </c>
      <c r="Z592" s="3">
        <f t="shared" si="132"/>
        <v>-0.87994708267500632</v>
      </c>
      <c r="AA592" s="3">
        <f t="shared" si="133"/>
        <v>0.30087639507054886</v>
      </c>
      <c r="AB592" s="3">
        <f t="shared" si="134"/>
        <v>0.52161188302339767</v>
      </c>
      <c r="AC592" s="16" t="s">
        <v>178</v>
      </c>
      <c r="AD592" s="16" t="s">
        <v>72</v>
      </c>
      <c r="AE592" s="16" t="s">
        <v>60</v>
      </c>
      <c r="AF592" s="16" t="s">
        <v>44</v>
      </c>
      <c r="AG592" s="16" t="s">
        <v>2639</v>
      </c>
      <c r="AH592" s="16">
        <v>2.012</v>
      </c>
      <c r="AI592" s="16">
        <v>0.23899999999999999</v>
      </c>
      <c r="AJ592" s="16">
        <v>0.48099999999999998</v>
      </c>
      <c r="AK592" s="15" t="s">
        <v>45</v>
      </c>
    </row>
    <row r="593" spans="1:37" x14ac:dyDescent="0.5">
      <c r="A593" s="16" t="s">
        <v>2640</v>
      </c>
      <c r="B593" s="16" t="s">
        <v>2641</v>
      </c>
      <c r="C593" s="16" t="s">
        <v>2642</v>
      </c>
      <c r="D593" s="16">
        <v>10820697.25</v>
      </c>
      <c r="E593" s="16">
        <v>3352759.125</v>
      </c>
      <c r="F593" s="16">
        <v>2774211.25</v>
      </c>
      <c r="G593" s="16">
        <v>10776472.75</v>
      </c>
      <c r="H593" s="16">
        <v>16680857</v>
      </c>
      <c r="I593" s="16">
        <v>29288901</v>
      </c>
      <c r="J593" s="16">
        <v>22112261</v>
      </c>
      <c r="K593" s="16">
        <v>16417596.5</v>
      </c>
      <c r="L593" s="16">
        <v>6416787.125</v>
      </c>
      <c r="M593" s="16">
        <v>910</v>
      </c>
      <c r="N593" s="16">
        <v>101.9</v>
      </c>
      <c r="O593" s="16">
        <f t="shared" si="124"/>
        <v>98634645.870000005</v>
      </c>
      <c r="P593" s="16">
        <f t="shared" si="125"/>
        <v>-260482.30499999999</v>
      </c>
      <c r="Q593" s="16">
        <f t="shared" si="123"/>
        <v>13906645.75</v>
      </c>
      <c r="R593" s="17">
        <f t="shared" si="122"/>
        <v>13906645.75</v>
      </c>
      <c r="S593" s="16">
        <f t="shared" si="126"/>
        <v>16069749.971249999</v>
      </c>
      <c r="T593" s="16">
        <f t="shared" si="127"/>
        <v>45167940.850000001</v>
      </c>
      <c r="U593" s="16">
        <f t="shared" si="128"/>
        <v>11291563.75</v>
      </c>
      <c r="V593" s="17">
        <f>MEDIAN(S593:U593)</f>
        <v>16069749.971249999</v>
      </c>
      <c r="W593" s="16">
        <f t="shared" si="129"/>
        <v>23.729271151425191</v>
      </c>
      <c r="X593" s="16">
        <f t="shared" si="130"/>
        <v>23.937844146551001</v>
      </c>
      <c r="Y593" s="3">
        <f t="shared" si="131"/>
        <v>1.1555446410396986</v>
      </c>
      <c r="Z593" s="3">
        <f t="shared" si="132"/>
        <v>0.20857299512580346</v>
      </c>
      <c r="AA593" s="3">
        <f t="shared" si="133"/>
        <v>0.75655399558060299</v>
      </c>
      <c r="AB593" s="3">
        <f t="shared" si="134"/>
        <v>0.12116007075267088</v>
      </c>
      <c r="AC593" s="16" t="s">
        <v>41</v>
      </c>
      <c r="AD593" s="16" t="s">
        <v>72</v>
      </c>
      <c r="AE593" s="16" t="s">
        <v>60</v>
      </c>
      <c r="AF593" s="16" t="s">
        <v>44</v>
      </c>
      <c r="AG593" s="16" t="s">
        <v>1255</v>
      </c>
      <c r="AH593" s="16">
        <v>4.8970000000000002</v>
      </c>
      <c r="AI593" s="16">
        <v>0.20100000000000001</v>
      </c>
      <c r="AJ593" s="16">
        <v>0.98399999999999999</v>
      </c>
      <c r="AK593" s="15" t="s">
        <v>281</v>
      </c>
    </row>
    <row r="594" spans="1:37" x14ac:dyDescent="0.5">
      <c r="A594" s="16" t="s">
        <v>2643</v>
      </c>
      <c r="B594" s="16" t="s">
        <v>2644</v>
      </c>
      <c r="C594" s="16" t="s">
        <v>2645</v>
      </c>
      <c r="D594" s="16">
        <v>230481981.375</v>
      </c>
      <c r="E594" s="16">
        <v>667086981.4375</v>
      </c>
      <c r="F594" s="16">
        <v>525574569.125</v>
      </c>
      <c r="G594" s="16">
        <v>233579924.125</v>
      </c>
      <c r="H594" s="16">
        <v>492066192.9375</v>
      </c>
      <c r="I594" s="16">
        <v>544250629.75</v>
      </c>
      <c r="J594" s="16">
        <v>259629517.125</v>
      </c>
      <c r="K594" s="16">
        <v>593427039.59375</v>
      </c>
      <c r="L594" s="16">
        <v>263216881.25</v>
      </c>
      <c r="M594" s="16">
        <v>172</v>
      </c>
      <c r="N594" s="16">
        <v>19.8</v>
      </c>
      <c r="O594" s="16">
        <f t="shared" si="124"/>
        <v>69474945.525000006</v>
      </c>
      <c r="P594" s="16">
        <f t="shared" si="125"/>
        <v>18246882.797499999</v>
      </c>
      <c r="Q594" s="16">
        <f t="shared" si="123"/>
        <v>-33508376.1875</v>
      </c>
      <c r="R594" s="17">
        <f t="shared" si="122"/>
        <v>18246882.797499999</v>
      </c>
      <c r="S594" s="16">
        <f t="shared" si="126"/>
        <v>-90601728.467812493</v>
      </c>
      <c r="T594" s="16">
        <f t="shared" si="127"/>
        <v>-3253235329.6500001</v>
      </c>
      <c r="U594" s="16">
        <f t="shared" si="128"/>
        <v>29147535.75</v>
      </c>
      <c r="V594" s="17">
        <f>25000</f>
        <v>25000</v>
      </c>
      <c r="W594" s="16">
        <f t="shared" si="129"/>
        <v>24.121146686741007</v>
      </c>
      <c r="X594" s="16">
        <f t="shared" si="130"/>
        <v>14.609640474436812</v>
      </c>
      <c r="Y594" s="3">
        <f t="shared" si="131"/>
        <v>1.3700970339670974E-3</v>
      </c>
      <c r="Z594" s="3">
        <f t="shared" si="132"/>
        <v>-9.5115062123041962</v>
      </c>
      <c r="AA594" s="3">
        <f t="shared" si="133"/>
        <v>0.40627602496767246</v>
      </c>
      <c r="AB594" s="3">
        <f t="shared" si="134"/>
        <v>0.39117880536607841</v>
      </c>
      <c r="AC594" s="16" t="s">
        <v>155</v>
      </c>
      <c r="AD594" s="16" t="s">
        <v>179</v>
      </c>
      <c r="AE594" s="16" t="s">
        <v>80</v>
      </c>
      <c r="AF594" s="16" t="s">
        <v>44</v>
      </c>
      <c r="AG594" s="16" t="s">
        <v>2646</v>
      </c>
      <c r="AH594" s="16">
        <v>0.501</v>
      </c>
      <c r="AI594" s="16">
        <v>1.0680000000000001</v>
      </c>
      <c r="AJ594" s="16">
        <v>0.53500000000000003</v>
      </c>
      <c r="AK594" s="15" t="s">
        <v>82</v>
      </c>
    </row>
    <row r="595" spans="1:37" x14ac:dyDescent="0.5">
      <c r="A595" s="16" t="s">
        <v>2647</v>
      </c>
      <c r="B595" s="16" t="s">
        <v>2648</v>
      </c>
      <c r="C595" s="16" t="s">
        <v>2649</v>
      </c>
      <c r="D595" s="16">
        <v>2871880</v>
      </c>
      <c r="E595" s="16"/>
      <c r="F595" s="16"/>
      <c r="G595" s="16">
        <v>6011873.5</v>
      </c>
      <c r="H595" s="16"/>
      <c r="I595" s="16">
        <v>10602481</v>
      </c>
      <c r="J595" s="16">
        <v>5907151</v>
      </c>
      <c r="K595" s="16"/>
      <c r="L595" s="16"/>
      <c r="M595" s="16">
        <v>720</v>
      </c>
      <c r="N595" s="16">
        <v>80.400000000000006</v>
      </c>
      <c r="O595" s="16">
        <f t="shared" si="124"/>
        <v>39441229.32</v>
      </c>
      <c r="P595" s="16">
        <f t="shared" si="125"/>
        <v>18494561.715</v>
      </c>
      <c r="Q595" s="16">
        <f t="shared" si="123"/>
        <v>0</v>
      </c>
      <c r="R595" s="17">
        <f t="shared" si="122"/>
        <v>18494561.715</v>
      </c>
      <c r="S595" s="16">
        <f t="shared" si="126"/>
        <v>0</v>
      </c>
      <c r="T595" s="16">
        <f t="shared" si="127"/>
        <v>0</v>
      </c>
      <c r="U595" s="16">
        <f t="shared" si="128"/>
        <v>3035271</v>
      </c>
      <c r="V595" s="17">
        <f>25000</f>
        <v>25000</v>
      </c>
      <c r="W595" s="16">
        <f t="shared" si="129"/>
        <v>24.1405977760231</v>
      </c>
      <c r="X595" s="16">
        <f t="shared" si="130"/>
        <v>14.609640474436812</v>
      </c>
      <c r="Y595" s="3">
        <f t="shared" si="131"/>
        <v>1.3517487132297798E-3</v>
      </c>
      <c r="Z595" s="3">
        <f t="shared" si="132"/>
        <v>-9.5309573015862838</v>
      </c>
      <c r="AA595" s="3">
        <f t="shared" si="133"/>
        <v>0.27413637851422634</v>
      </c>
      <c r="AB595" s="3">
        <f t="shared" si="134"/>
        <v>0.5620333287813285</v>
      </c>
      <c r="AC595" s="16" t="s">
        <v>1534</v>
      </c>
      <c r="AD595" s="16" t="s">
        <v>2650</v>
      </c>
      <c r="AE595" s="16" t="s">
        <v>51</v>
      </c>
      <c r="AF595" s="16" t="s">
        <v>52</v>
      </c>
      <c r="AG595" s="16" t="s">
        <v>2651</v>
      </c>
      <c r="AH595" s="16">
        <v>2.0569999999999999</v>
      </c>
      <c r="AI595" s="16">
        <v>0.36</v>
      </c>
      <c r="AJ595" s="16">
        <v>0.74</v>
      </c>
      <c r="AK595" s="15" t="s">
        <v>2652</v>
      </c>
    </row>
    <row r="596" spans="1:37" x14ac:dyDescent="0.5">
      <c r="A596" s="16" t="s">
        <v>2653</v>
      </c>
      <c r="B596" s="16" t="s">
        <v>2654</v>
      </c>
      <c r="C596" s="16" t="s">
        <v>2655</v>
      </c>
      <c r="D596" s="16">
        <v>16878545</v>
      </c>
      <c r="E596" s="16">
        <v>7025406.625</v>
      </c>
      <c r="F596" s="16">
        <v>10943962.5</v>
      </c>
      <c r="G596" s="16">
        <v>21503190.40625</v>
      </c>
      <c r="H596" s="16">
        <v>31850424</v>
      </c>
      <c r="I596" s="16">
        <v>26061191</v>
      </c>
      <c r="J596" s="16">
        <v>34010242</v>
      </c>
      <c r="K596" s="16">
        <v>21982402</v>
      </c>
      <c r="L596" s="16">
        <v>15707416</v>
      </c>
      <c r="M596" s="16">
        <v>118</v>
      </c>
      <c r="N596" s="16">
        <v>13.5</v>
      </c>
      <c r="O596" s="16">
        <f t="shared" si="124"/>
        <v>56236090.020000003</v>
      </c>
      <c r="P596" s="16">
        <f t="shared" si="125"/>
        <v>27239161.442812499</v>
      </c>
      <c r="Q596" s="16">
        <f t="shared" si="123"/>
        <v>20906461.5</v>
      </c>
      <c r="R596" s="17">
        <f t="shared" si="122"/>
        <v>27239161.442812499</v>
      </c>
      <c r="S596" s="16">
        <f t="shared" si="126"/>
        <v>18397104.311250001</v>
      </c>
      <c r="T596" s="16">
        <f t="shared" si="127"/>
        <v>59066823.399999999</v>
      </c>
      <c r="U596" s="16">
        <f t="shared" si="128"/>
        <v>17131697</v>
      </c>
      <c r="V596" s="17">
        <f>MEDIAN(S596:U596)</f>
        <v>18397104.311250001</v>
      </c>
      <c r="W596" s="16">
        <f t="shared" si="129"/>
        <v>24.699178954899359</v>
      </c>
      <c r="X596" s="16">
        <f t="shared" si="130"/>
        <v>24.132975369376577</v>
      </c>
      <c r="Y596" s="3">
        <f t="shared" si="131"/>
        <v>0.67539172782076884</v>
      </c>
      <c r="Z596" s="3">
        <f t="shared" si="132"/>
        <v>-0.56620358552278249</v>
      </c>
      <c r="AA596" s="3">
        <f t="shared" si="133"/>
        <v>0.88606270556500322</v>
      </c>
      <c r="AB596" s="3">
        <f t="shared" si="134"/>
        <v>5.2535542540453568E-2</v>
      </c>
      <c r="AC596" s="16" t="s">
        <v>2000</v>
      </c>
      <c r="AD596" s="16" t="s">
        <v>72</v>
      </c>
      <c r="AE596" s="16" t="s">
        <v>44</v>
      </c>
      <c r="AF596" s="16" t="s">
        <v>44</v>
      </c>
      <c r="AG596" s="16" t="s">
        <v>2656</v>
      </c>
      <c r="AH596" s="16">
        <v>2.0089999999999999</v>
      </c>
      <c r="AI596" s="16">
        <v>0.42</v>
      </c>
      <c r="AJ596" s="16">
        <v>0.84299999999999997</v>
      </c>
      <c r="AK596" s="15" t="s">
        <v>281</v>
      </c>
    </row>
    <row r="597" spans="1:37" x14ac:dyDescent="0.5">
      <c r="A597" s="16" t="s">
        <v>2657</v>
      </c>
      <c r="B597" s="16" t="s">
        <v>2658</v>
      </c>
      <c r="C597" s="16" t="s">
        <v>2659</v>
      </c>
      <c r="D597" s="16">
        <v>5239580</v>
      </c>
      <c r="E597" s="16">
        <v>21710600</v>
      </c>
      <c r="F597" s="16"/>
      <c r="G597" s="16">
        <v>43438660</v>
      </c>
      <c r="H597" s="16"/>
      <c r="I597" s="16">
        <v>4972187</v>
      </c>
      <c r="J597" s="16"/>
      <c r="K597" s="16">
        <v>7083153</v>
      </c>
      <c r="L597" s="16"/>
      <c r="M597" s="16">
        <v>126</v>
      </c>
      <c r="N597" s="16">
        <v>13.9</v>
      </c>
      <c r="O597" s="16">
        <f t="shared" si="124"/>
        <v>18496535.640000001</v>
      </c>
      <c r="P597" s="16">
        <f t="shared" si="125"/>
        <v>224992581.19999999</v>
      </c>
      <c r="Q597" s="16">
        <f t="shared" si="123"/>
        <v>0</v>
      </c>
      <c r="R597" s="17">
        <f t="shared" si="122"/>
        <v>18496535.640000001</v>
      </c>
      <c r="S597" s="16">
        <f t="shared" si="126"/>
        <v>-17991759.809999999</v>
      </c>
      <c r="T597" s="16">
        <f t="shared" si="127"/>
        <v>0</v>
      </c>
      <c r="U597" s="16">
        <f t="shared" si="128"/>
        <v>-5239580</v>
      </c>
      <c r="V597" s="17">
        <f>25000</f>
        <v>25000</v>
      </c>
      <c r="W597" s="16">
        <f t="shared" si="129"/>
        <v>24.140751746681712</v>
      </c>
      <c r="X597" s="16">
        <f t="shared" si="130"/>
        <v>14.609640474436812</v>
      </c>
      <c r="Y597" s="3">
        <f t="shared" si="131"/>
        <v>1.351604456454852E-3</v>
      </c>
      <c r="Z597" s="3">
        <f t="shared" si="132"/>
        <v>-9.5311112722448961</v>
      </c>
      <c r="AA597" s="3">
        <f t="shared" si="133"/>
        <v>0.32457764848870974</v>
      </c>
      <c r="AB597" s="3">
        <f t="shared" si="134"/>
        <v>0.48868139046247028</v>
      </c>
      <c r="AC597" s="16" t="s">
        <v>956</v>
      </c>
      <c r="AD597" s="16" t="s">
        <v>467</v>
      </c>
      <c r="AE597" s="16" t="s">
        <v>60</v>
      </c>
      <c r="AF597" s="16" t="s">
        <v>44</v>
      </c>
      <c r="AG597" s="16" t="s">
        <v>961</v>
      </c>
      <c r="AH597" s="16">
        <v>0.66400000000000003</v>
      </c>
      <c r="AI597" s="16">
        <v>0.72599999999999998</v>
      </c>
      <c r="AJ597" s="16">
        <v>0.48199999999999998</v>
      </c>
      <c r="AK597" s="15" t="s">
        <v>45</v>
      </c>
    </row>
    <row r="598" spans="1:37" x14ac:dyDescent="0.5">
      <c r="A598" s="16" t="s">
        <v>2660</v>
      </c>
      <c r="B598" s="16" t="s">
        <v>2661</v>
      </c>
      <c r="C598" s="16" t="s">
        <v>2662</v>
      </c>
      <c r="D598" s="16">
        <v>5239580</v>
      </c>
      <c r="E598" s="16">
        <v>21710600</v>
      </c>
      <c r="F598" s="16"/>
      <c r="G598" s="16">
        <v>43438660</v>
      </c>
      <c r="H598" s="16"/>
      <c r="I598" s="16">
        <v>4972187</v>
      </c>
      <c r="J598" s="16"/>
      <c r="K598" s="16">
        <v>7083153</v>
      </c>
      <c r="L598" s="16"/>
      <c r="M598" s="16">
        <v>126</v>
      </c>
      <c r="N598" s="16">
        <v>13.9</v>
      </c>
      <c r="O598" s="16">
        <f t="shared" si="124"/>
        <v>18496535.640000001</v>
      </c>
      <c r="P598" s="16">
        <f t="shared" si="125"/>
        <v>224992581.19999999</v>
      </c>
      <c r="Q598" s="16">
        <f t="shared" si="123"/>
        <v>0</v>
      </c>
      <c r="R598" s="17">
        <f t="shared" si="122"/>
        <v>18496535.640000001</v>
      </c>
      <c r="S598" s="16">
        <f t="shared" si="126"/>
        <v>-17991759.809999999</v>
      </c>
      <c r="T598" s="16">
        <f t="shared" si="127"/>
        <v>0</v>
      </c>
      <c r="U598" s="16">
        <f t="shared" si="128"/>
        <v>-5239580</v>
      </c>
      <c r="V598" s="17">
        <f>25000</f>
        <v>25000</v>
      </c>
      <c r="W598" s="16">
        <f t="shared" si="129"/>
        <v>24.140751746681712</v>
      </c>
      <c r="X598" s="16">
        <f t="shared" si="130"/>
        <v>14.609640474436812</v>
      </c>
      <c r="Y598" s="3">
        <f t="shared" si="131"/>
        <v>1.351604456454852E-3</v>
      </c>
      <c r="Z598" s="3">
        <f t="shared" si="132"/>
        <v>-9.5311112722448961</v>
      </c>
      <c r="AA598" s="3">
        <f t="shared" si="133"/>
        <v>0.32457764848870974</v>
      </c>
      <c r="AB598" s="3">
        <f t="shared" si="134"/>
        <v>0.48868139046247028</v>
      </c>
      <c r="AC598" s="16" t="s">
        <v>599</v>
      </c>
      <c r="AD598" s="16" t="s">
        <v>467</v>
      </c>
      <c r="AE598" s="16" t="s">
        <v>60</v>
      </c>
      <c r="AF598" s="16" t="s">
        <v>44</v>
      </c>
      <c r="AG598" s="16" t="s">
        <v>961</v>
      </c>
      <c r="AH598" s="16">
        <v>0.66400000000000003</v>
      </c>
      <c r="AI598" s="16">
        <v>0.72599999999999998</v>
      </c>
      <c r="AJ598" s="16">
        <v>0.48199999999999998</v>
      </c>
      <c r="AK598" s="15" t="s">
        <v>45</v>
      </c>
    </row>
    <row r="599" spans="1:37" x14ac:dyDescent="0.5">
      <c r="A599" s="16" t="s">
        <v>2663</v>
      </c>
      <c r="B599" s="16" t="s">
        <v>2664</v>
      </c>
      <c r="C599" s="16" t="s">
        <v>2665</v>
      </c>
      <c r="D599" s="16">
        <v>5239580</v>
      </c>
      <c r="E599" s="16">
        <v>21710600</v>
      </c>
      <c r="F599" s="16"/>
      <c r="G599" s="16">
        <v>43438660</v>
      </c>
      <c r="H599" s="16"/>
      <c r="I599" s="16">
        <v>4972187</v>
      </c>
      <c r="J599" s="16"/>
      <c r="K599" s="16">
        <v>7083153</v>
      </c>
      <c r="L599" s="16"/>
      <c r="M599" s="16">
        <v>126</v>
      </c>
      <c r="N599" s="16">
        <v>13.9</v>
      </c>
      <c r="O599" s="16">
        <f t="shared" si="124"/>
        <v>18496535.640000001</v>
      </c>
      <c r="P599" s="16">
        <f t="shared" si="125"/>
        <v>224992581.19999999</v>
      </c>
      <c r="Q599" s="16">
        <f t="shared" si="123"/>
        <v>0</v>
      </c>
      <c r="R599" s="17">
        <f t="shared" si="122"/>
        <v>18496535.640000001</v>
      </c>
      <c r="S599" s="16">
        <f t="shared" si="126"/>
        <v>-17991759.809999999</v>
      </c>
      <c r="T599" s="16">
        <f t="shared" si="127"/>
        <v>0</v>
      </c>
      <c r="U599" s="16">
        <f t="shared" si="128"/>
        <v>-5239580</v>
      </c>
      <c r="V599" s="17">
        <f>25000</f>
        <v>25000</v>
      </c>
      <c r="W599" s="16">
        <f t="shared" si="129"/>
        <v>24.140751746681712</v>
      </c>
      <c r="X599" s="16">
        <f t="shared" si="130"/>
        <v>14.609640474436812</v>
      </c>
      <c r="Y599" s="3">
        <f t="shared" si="131"/>
        <v>1.351604456454852E-3</v>
      </c>
      <c r="Z599" s="3">
        <f t="shared" si="132"/>
        <v>-9.5311112722448961</v>
      </c>
      <c r="AA599" s="3">
        <f t="shared" si="133"/>
        <v>0.32457764848870974</v>
      </c>
      <c r="AB599" s="3">
        <f t="shared" si="134"/>
        <v>0.48868139046247028</v>
      </c>
      <c r="AC599" s="16" t="s">
        <v>956</v>
      </c>
      <c r="AD599" s="16" t="s">
        <v>467</v>
      </c>
      <c r="AE599" s="16" t="s">
        <v>60</v>
      </c>
      <c r="AF599" s="16" t="s">
        <v>44</v>
      </c>
      <c r="AG599" s="16" t="s">
        <v>2666</v>
      </c>
      <c r="AH599" s="16">
        <v>0.66400000000000003</v>
      </c>
      <c r="AI599" s="16">
        <v>0.72599999999999998</v>
      </c>
      <c r="AJ599" s="16">
        <v>0.48199999999999998</v>
      </c>
      <c r="AK599" s="15" t="s">
        <v>45</v>
      </c>
    </row>
    <row r="600" spans="1:37" x14ac:dyDescent="0.5">
      <c r="A600" s="16" t="s">
        <v>2667</v>
      </c>
      <c r="B600" s="16" t="s">
        <v>2668</v>
      </c>
      <c r="C600" s="16" t="s">
        <v>2669</v>
      </c>
      <c r="D600" s="16">
        <v>5239580</v>
      </c>
      <c r="E600" s="16">
        <v>21710600</v>
      </c>
      <c r="F600" s="16"/>
      <c r="G600" s="16">
        <v>43438660</v>
      </c>
      <c r="H600" s="16"/>
      <c r="I600" s="16">
        <v>4972187</v>
      </c>
      <c r="J600" s="16"/>
      <c r="K600" s="16">
        <v>7083153</v>
      </c>
      <c r="L600" s="16"/>
      <c r="M600" s="16">
        <v>126</v>
      </c>
      <c r="N600" s="16">
        <v>13.9</v>
      </c>
      <c r="O600" s="16">
        <f t="shared" si="124"/>
        <v>18496535.640000001</v>
      </c>
      <c r="P600" s="16">
        <f t="shared" si="125"/>
        <v>224992581.19999999</v>
      </c>
      <c r="Q600" s="16">
        <f t="shared" si="123"/>
        <v>0</v>
      </c>
      <c r="R600" s="17">
        <f t="shared" si="122"/>
        <v>18496535.640000001</v>
      </c>
      <c r="S600" s="16">
        <f t="shared" si="126"/>
        <v>-17991759.809999999</v>
      </c>
      <c r="T600" s="16">
        <f t="shared" si="127"/>
        <v>0</v>
      </c>
      <c r="U600" s="16">
        <f t="shared" si="128"/>
        <v>-5239580</v>
      </c>
      <c r="V600" s="17">
        <f>25000</f>
        <v>25000</v>
      </c>
      <c r="W600" s="16">
        <f t="shared" si="129"/>
        <v>24.140751746681712</v>
      </c>
      <c r="X600" s="16">
        <f t="shared" si="130"/>
        <v>14.609640474436812</v>
      </c>
      <c r="Y600" s="3">
        <f t="shared" si="131"/>
        <v>1.351604456454852E-3</v>
      </c>
      <c r="Z600" s="3">
        <f t="shared" si="132"/>
        <v>-9.5311112722448961</v>
      </c>
      <c r="AA600" s="3">
        <f t="shared" si="133"/>
        <v>0.32457764848870974</v>
      </c>
      <c r="AB600" s="3">
        <f t="shared" si="134"/>
        <v>0.48868139046247028</v>
      </c>
      <c r="AC600" s="16" t="s">
        <v>447</v>
      </c>
      <c r="AD600" s="16" t="s">
        <v>72</v>
      </c>
      <c r="AE600" s="16" t="s">
        <v>60</v>
      </c>
      <c r="AF600" s="16" t="s">
        <v>44</v>
      </c>
      <c r="AG600" s="16" t="s">
        <v>961</v>
      </c>
      <c r="AH600" s="16">
        <v>0.66400000000000003</v>
      </c>
      <c r="AI600" s="16">
        <v>0.72599999999999998</v>
      </c>
      <c r="AJ600" s="16">
        <v>0.48199999999999998</v>
      </c>
      <c r="AK600" s="15" t="s">
        <v>45</v>
      </c>
    </row>
    <row r="601" spans="1:37" x14ac:dyDescent="0.5">
      <c r="A601" s="16" t="s">
        <v>2670</v>
      </c>
      <c r="B601" s="16" t="s">
        <v>2671</v>
      </c>
      <c r="C601" s="16" t="s">
        <v>2672</v>
      </c>
      <c r="D601" s="16">
        <v>2943815.34375</v>
      </c>
      <c r="E601" s="16">
        <v>1066843.25</v>
      </c>
      <c r="F601" s="16">
        <v>9209366.5</v>
      </c>
      <c r="G601" s="16">
        <v>6066964</v>
      </c>
      <c r="H601" s="16">
        <v>2761548</v>
      </c>
      <c r="I601" s="16">
        <v>9705599.75</v>
      </c>
      <c r="J601" s="16">
        <v>10530219.125</v>
      </c>
      <c r="K601" s="16">
        <v>2582604.5</v>
      </c>
      <c r="L601" s="16">
        <v>2142276.609375</v>
      </c>
      <c r="M601" s="16">
        <v>262</v>
      </c>
      <c r="N601" s="16">
        <v>29.6</v>
      </c>
      <c r="O601" s="16">
        <f t="shared" si="124"/>
        <v>1845987.6900000002</v>
      </c>
      <c r="P601" s="16">
        <f t="shared" si="125"/>
        <v>18395345.585312501</v>
      </c>
      <c r="Q601" s="16">
        <f t="shared" si="123"/>
        <v>-6447818.5</v>
      </c>
      <c r="R601" s="17">
        <f t="shared" si="122"/>
        <v>1845987.6900000002</v>
      </c>
      <c r="S601" s="16">
        <f t="shared" si="126"/>
        <v>1864386.3374999999</v>
      </c>
      <c r="T601" s="16">
        <f t="shared" si="127"/>
        <v>-87631914.643749997</v>
      </c>
      <c r="U601" s="16">
        <f t="shared" si="128"/>
        <v>7586403.78125</v>
      </c>
      <c r="V601" s="17">
        <f>MEDIAN(S601:U601)</f>
        <v>1864386.3374999999</v>
      </c>
      <c r="W601" s="16">
        <f t="shared" si="129"/>
        <v>20.815961501703761</v>
      </c>
      <c r="X601" s="16">
        <f t="shared" si="130"/>
        <v>20.830269415068862</v>
      </c>
      <c r="Y601" s="3">
        <f t="shared" si="131"/>
        <v>1.0099668310897565</v>
      </c>
      <c r="Z601" s="3">
        <f t="shared" si="132"/>
        <v>1.4307913365100384E-2</v>
      </c>
      <c r="AA601" s="3">
        <f t="shared" si="133"/>
        <v>0.50350099973402607</v>
      </c>
      <c r="AB601" s="3">
        <f t="shared" si="134"/>
        <v>0.29799966278952933</v>
      </c>
      <c r="AC601" s="16" t="s">
        <v>2673</v>
      </c>
      <c r="AD601" s="16" t="s">
        <v>2674</v>
      </c>
      <c r="AE601" s="16" t="s">
        <v>51</v>
      </c>
      <c r="AF601" s="16" t="s">
        <v>44</v>
      </c>
      <c r="AG601" s="16" t="s">
        <v>44</v>
      </c>
      <c r="AH601" s="16">
        <v>0.877</v>
      </c>
      <c r="AI601" s="16">
        <v>0.48499999999999999</v>
      </c>
      <c r="AJ601" s="16">
        <v>0.42599999999999999</v>
      </c>
      <c r="AK601" s="15" t="s">
        <v>62</v>
      </c>
    </row>
    <row r="602" spans="1:37" x14ac:dyDescent="0.5">
      <c r="A602" s="16" t="s">
        <v>2675</v>
      </c>
      <c r="B602" s="16" t="s">
        <v>2676</v>
      </c>
      <c r="C602" s="16" t="s">
        <v>2677</v>
      </c>
      <c r="D602" s="16">
        <v>33172231.875</v>
      </c>
      <c r="E602" s="16">
        <v>34868688.5</v>
      </c>
      <c r="F602" s="16">
        <v>87340093.25</v>
      </c>
      <c r="G602" s="16">
        <v>36589999.25</v>
      </c>
      <c r="H602" s="16">
        <v>81280338</v>
      </c>
      <c r="I602" s="16">
        <v>76298162.5</v>
      </c>
      <c r="J602" s="16">
        <v>53054459.125</v>
      </c>
      <c r="K602" s="16">
        <v>36283175</v>
      </c>
      <c r="L602" s="16">
        <v>19057030.25</v>
      </c>
      <c r="M602" s="16">
        <v>350</v>
      </c>
      <c r="N602" s="16">
        <v>40.299999999999997</v>
      </c>
      <c r="O602" s="16">
        <f t="shared" si="124"/>
        <v>-41075982.390000001</v>
      </c>
      <c r="P602" s="16">
        <f t="shared" si="125"/>
        <v>20130649.838749997</v>
      </c>
      <c r="Q602" s="16">
        <f t="shared" si="123"/>
        <v>-6059755.25</v>
      </c>
      <c r="R602" s="17">
        <v>80000</v>
      </c>
      <c r="S602" s="16">
        <f t="shared" si="126"/>
        <v>1739818.395</v>
      </c>
      <c r="T602" s="16">
        <f t="shared" si="127"/>
        <v>-846709981.20000005</v>
      </c>
      <c r="U602" s="16">
        <f t="shared" si="128"/>
        <v>19882227.25</v>
      </c>
      <c r="V602" s="17">
        <f>MEDIAN(S602:U602)</f>
        <v>1739818.395</v>
      </c>
      <c r="W602" s="16">
        <f t="shared" si="129"/>
        <v>16.287712379549451</v>
      </c>
      <c r="X602" s="16">
        <f t="shared" si="130"/>
        <v>20.730505292463437</v>
      </c>
      <c r="Y602" s="3">
        <f t="shared" si="131"/>
        <v>21.747729937500001</v>
      </c>
      <c r="Z602" s="3">
        <f t="shared" si="132"/>
        <v>4.4427929129139896</v>
      </c>
      <c r="AA602" s="3">
        <f t="shared" si="133"/>
        <v>0.46932937734336611</v>
      </c>
      <c r="AB602" s="3">
        <f t="shared" si="134"/>
        <v>0.32852226057803069</v>
      </c>
      <c r="AC602" s="16" t="s">
        <v>105</v>
      </c>
      <c r="AD602" s="16" t="s">
        <v>395</v>
      </c>
      <c r="AE602" s="16" t="s">
        <v>80</v>
      </c>
      <c r="AF602" s="16" t="s">
        <v>44</v>
      </c>
      <c r="AG602" s="16" t="s">
        <v>2678</v>
      </c>
      <c r="AH602" s="16">
        <v>1.0409999999999999</v>
      </c>
      <c r="AI602" s="16">
        <v>0.45700000000000002</v>
      </c>
      <c r="AJ602" s="16">
        <v>0.47599999999999998</v>
      </c>
      <c r="AK602" s="15" t="s">
        <v>485</v>
      </c>
    </row>
    <row r="603" spans="1:37" x14ac:dyDescent="0.5">
      <c r="A603" s="16" t="s">
        <v>2679</v>
      </c>
      <c r="B603" s="16" t="s">
        <v>2680</v>
      </c>
      <c r="C603" s="16" t="s">
        <v>2681</v>
      </c>
      <c r="D603" s="16"/>
      <c r="E603" s="16">
        <v>358051.96875</v>
      </c>
      <c r="F603" s="16">
        <v>10176061</v>
      </c>
      <c r="G603" s="16"/>
      <c r="H603" s="16">
        <v>4118260.3125</v>
      </c>
      <c r="I603" s="16">
        <v>2820767.75</v>
      </c>
      <c r="J603" s="16">
        <v>29090160</v>
      </c>
      <c r="K603" s="16">
        <v>2279656</v>
      </c>
      <c r="L603" s="16"/>
      <c r="M603" s="16">
        <v>446</v>
      </c>
      <c r="N603" s="16">
        <v>49.8</v>
      </c>
      <c r="O603" s="16">
        <f t="shared" si="124"/>
        <v>-27361690.890000001</v>
      </c>
      <c r="P603" s="16">
        <f t="shared" si="125"/>
        <v>0</v>
      </c>
      <c r="Q603" s="16">
        <f t="shared" si="123"/>
        <v>-6057800.6875</v>
      </c>
      <c r="R603" s="17">
        <v>80000</v>
      </c>
      <c r="S603" s="16">
        <f t="shared" si="126"/>
        <v>2363572.9584375001</v>
      </c>
      <c r="T603" s="16">
        <f t="shared" si="127"/>
        <v>-126183156.40000001</v>
      </c>
      <c r="U603" s="16">
        <f t="shared" si="128"/>
        <v>29090160</v>
      </c>
      <c r="V603" s="17">
        <f>MEDIAN(S603:U603)</f>
        <v>2363572.9584375001</v>
      </c>
      <c r="W603" s="16">
        <f t="shared" si="129"/>
        <v>16.287712379549451</v>
      </c>
      <c r="X603" s="16">
        <f t="shared" si="130"/>
        <v>21.17253796761559</v>
      </c>
      <c r="Y603" s="3">
        <f t="shared" si="131"/>
        <v>29.544661980468749</v>
      </c>
      <c r="Z603" s="3">
        <f t="shared" si="132"/>
        <v>4.8848255880661382</v>
      </c>
      <c r="AA603" s="3">
        <f t="shared" si="133"/>
        <v>0.73646519280441414</v>
      </c>
      <c r="AB603" s="3">
        <f t="shared" si="134"/>
        <v>0.13284777418481458</v>
      </c>
      <c r="AC603" s="16" t="s">
        <v>2682</v>
      </c>
      <c r="AD603" s="16" t="s">
        <v>732</v>
      </c>
      <c r="AE603" s="16" t="s">
        <v>80</v>
      </c>
      <c r="AF603" s="16" t="s">
        <v>44</v>
      </c>
      <c r="AG603" s="16" t="s">
        <v>2683</v>
      </c>
      <c r="AH603" s="16">
        <v>4.266</v>
      </c>
      <c r="AI603" s="16">
        <v>0.56000000000000005</v>
      </c>
      <c r="AJ603" s="16">
        <v>2.3889999999999998</v>
      </c>
      <c r="AK603" s="15" t="s">
        <v>485</v>
      </c>
    </row>
    <row r="604" spans="1:37" x14ac:dyDescent="0.5">
      <c r="A604" s="16" t="s">
        <v>2684</v>
      </c>
      <c r="B604" s="16" t="s">
        <v>2685</v>
      </c>
      <c r="C604" s="16" t="s">
        <v>2686</v>
      </c>
      <c r="D604" s="16">
        <v>635003</v>
      </c>
      <c r="E604" s="16"/>
      <c r="F604" s="16">
        <v>3252783.5</v>
      </c>
      <c r="G604" s="16"/>
      <c r="H604" s="16"/>
      <c r="I604" s="16">
        <v>10457697</v>
      </c>
      <c r="J604" s="16">
        <v>3222897.25</v>
      </c>
      <c r="K604" s="16"/>
      <c r="L604" s="16">
        <v>9483681</v>
      </c>
      <c r="M604" s="16">
        <v>434</v>
      </c>
      <c r="N604" s="16">
        <v>47.2</v>
      </c>
      <c r="O604" s="16">
        <f t="shared" si="124"/>
        <v>26802278.220000003</v>
      </c>
      <c r="P604" s="16">
        <f t="shared" si="125"/>
        <v>-3740167.67</v>
      </c>
      <c r="Q604" s="16">
        <f t="shared" si="123"/>
        <v>-3252783.5</v>
      </c>
      <c r="R604" s="17">
        <v>80000</v>
      </c>
      <c r="S604" s="16">
        <f t="shared" si="126"/>
        <v>0</v>
      </c>
      <c r="T604" s="16">
        <f t="shared" si="127"/>
        <v>77263129</v>
      </c>
      <c r="U604" s="16">
        <f t="shared" si="128"/>
        <v>2587894.25</v>
      </c>
      <c r="V604" s="17">
        <f>MEDIAN(S604:U604)</f>
        <v>2587894.25</v>
      </c>
      <c r="W604" s="16">
        <f t="shared" si="129"/>
        <v>16.287712379549451</v>
      </c>
      <c r="X604" s="16">
        <f t="shared" si="130"/>
        <v>21.303347234522569</v>
      </c>
      <c r="Y604" s="3">
        <f t="shared" si="131"/>
        <v>32.348678124999999</v>
      </c>
      <c r="Z604" s="3">
        <f t="shared" si="132"/>
        <v>5.0156348549731167</v>
      </c>
      <c r="AA604" s="3">
        <f t="shared" si="133"/>
        <v>0.59466457698081088</v>
      </c>
      <c r="AB604" s="3">
        <f t="shared" si="134"/>
        <v>0.22572793081290568</v>
      </c>
      <c r="AC604" s="16" t="s">
        <v>649</v>
      </c>
      <c r="AD604" s="16" t="s">
        <v>414</v>
      </c>
      <c r="AE604" s="16" t="s">
        <v>51</v>
      </c>
      <c r="AF604" s="16" t="s">
        <v>44</v>
      </c>
      <c r="AG604" s="16" t="s">
        <v>984</v>
      </c>
      <c r="AH604" s="16">
        <v>3.847</v>
      </c>
      <c r="AI604" s="16">
        <v>0.13700000000000001</v>
      </c>
      <c r="AJ604" s="16">
        <v>0.52900000000000003</v>
      </c>
      <c r="AK604" s="15" t="s">
        <v>62</v>
      </c>
    </row>
    <row r="605" spans="1:37" x14ac:dyDescent="0.5">
      <c r="A605" s="16" t="s">
        <v>2687</v>
      </c>
      <c r="B605" s="16" t="s">
        <v>2688</v>
      </c>
      <c r="C605" s="16" t="s">
        <v>2689</v>
      </c>
      <c r="D605" s="16">
        <v>22059402.25</v>
      </c>
      <c r="E605" s="16">
        <v>29919304</v>
      </c>
      <c r="F605" s="16">
        <v>51211867</v>
      </c>
      <c r="G605" s="16">
        <v>16727072</v>
      </c>
      <c r="H605" s="16">
        <v>15817186.5</v>
      </c>
      <c r="I605" s="16">
        <v>37987491.5</v>
      </c>
      <c r="J605" s="16">
        <v>27450737</v>
      </c>
      <c r="K605" s="16">
        <v>32027850</v>
      </c>
      <c r="L605" s="16">
        <v>16236878.25</v>
      </c>
      <c r="M605" s="16">
        <v>1076</v>
      </c>
      <c r="N605" s="16">
        <v>120.2</v>
      </c>
      <c r="O605" s="16">
        <f t="shared" si="124"/>
        <v>-49194676.859999999</v>
      </c>
      <c r="P605" s="16">
        <f t="shared" si="125"/>
        <v>-31407425.172499999</v>
      </c>
      <c r="Q605" s="16">
        <f t="shared" si="123"/>
        <v>-35394680.5</v>
      </c>
      <c r="R605" s="17">
        <v>80000</v>
      </c>
      <c r="S605" s="16">
        <f t="shared" si="126"/>
        <v>2593511.58</v>
      </c>
      <c r="T605" s="16">
        <f t="shared" si="127"/>
        <v>-433689860.5</v>
      </c>
      <c r="U605" s="16">
        <f t="shared" si="128"/>
        <v>5391334.75</v>
      </c>
      <c r="V605" s="17">
        <f>MEDIAN(S605:U605)</f>
        <v>2593511.58</v>
      </c>
      <c r="W605" s="16">
        <f t="shared" si="129"/>
        <v>16.287712379549451</v>
      </c>
      <c r="X605" s="16">
        <f t="shared" si="130"/>
        <v>21.30647538065702</v>
      </c>
      <c r="Y605" s="3">
        <f t="shared" si="131"/>
        <v>32.41889475</v>
      </c>
      <c r="Z605" s="3">
        <f t="shared" si="132"/>
        <v>5.0187630011075681</v>
      </c>
      <c r="AA605" s="3">
        <f t="shared" si="133"/>
        <v>0.56136115341857429</v>
      </c>
      <c r="AB605" s="3">
        <f t="shared" si="134"/>
        <v>0.25075764414133384</v>
      </c>
      <c r="AC605" s="16" t="s">
        <v>2690</v>
      </c>
      <c r="AD605" s="16" t="s">
        <v>42</v>
      </c>
      <c r="AE605" s="16" t="s">
        <v>44</v>
      </c>
      <c r="AF605" s="16" t="s">
        <v>44</v>
      </c>
      <c r="AG605" s="16" t="s">
        <v>44</v>
      </c>
      <c r="AH605" s="16">
        <v>0.91700000000000004</v>
      </c>
      <c r="AI605" s="16">
        <v>1.7889999999999999</v>
      </c>
      <c r="AJ605" s="16">
        <v>1.641</v>
      </c>
      <c r="AK605" s="15" t="s">
        <v>45</v>
      </c>
    </row>
    <row r="606" spans="1:37" x14ac:dyDescent="0.5">
      <c r="A606" s="16" t="s">
        <v>2691</v>
      </c>
      <c r="B606" s="16" t="s">
        <v>2692</v>
      </c>
      <c r="C606" s="16" t="s">
        <v>2693</v>
      </c>
      <c r="D606" s="16">
        <v>5239580</v>
      </c>
      <c r="E606" s="16">
        <v>21710600</v>
      </c>
      <c r="F606" s="16"/>
      <c r="G606" s="16">
        <v>43438660</v>
      </c>
      <c r="H606" s="16"/>
      <c r="I606" s="16">
        <v>4972187</v>
      </c>
      <c r="J606" s="16"/>
      <c r="K606" s="16">
        <v>7083153</v>
      </c>
      <c r="L606" s="16"/>
      <c r="M606" s="16">
        <v>126</v>
      </c>
      <c r="N606" s="16">
        <v>14</v>
      </c>
      <c r="O606" s="16">
        <f t="shared" si="124"/>
        <v>18496535.640000001</v>
      </c>
      <c r="P606" s="16">
        <f t="shared" si="125"/>
        <v>224992581.19999999</v>
      </c>
      <c r="Q606" s="16">
        <f t="shared" si="123"/>
        <v>0</v>
      </c>
      <c r="R606" s="17">
        <f t="shared" ref="R606:R616" si="135">MEDIAN(O606:Q606)</f>
        <v>18496535.640000001</v>
      </c>
      <c r="S606" s="16">
        <f t="shared" si="126"/>
        <v>-17991759.809999999</v>
      </c>
      <c r="T606" s="16">
        <f t="shared" si="127"/>
        <v>0</v>
      </c>
      <c r="U606" s="16">
        <f t="shared" si="128"/>
        <v>-5239580</v>
      </c>
      <c r="V606" s="17">
        <f>25000</f>
        <v>25000</v>
      </c>
      <c r="W606" s="16">
        <f t="shared" si="129"/>
        <v>24.140751746681712</v>
      </c>
      <c r="X606" s="16">
        <f t="shared" si="130"/>
        <v>14.609640474436812</v>
      </c>
      <c r="Y606" s="3">
        <f t="shared" si="131"/>
        <v>1.351604456454852E-3</v>
      </c>
      <c r="Z606" s="3">
        <f t="shared" si="132"/>
        <v>-9.5311112722448961</v>
      </c>
      <c r="AA606" s="3">
        <f t="shared" si="133"/>
        <v>0.32457764848870974</v>
      </c>
      <c r="AB606" s="3">
        <f t="shared" si="134"/>
        <v>0.48868139046247028</v>
      </c>
      <c r="AC606" s="16" t="s">
        <v>447</v>
      </c>
      <c r="AD606" s="16" t="s">
        <v>72</v>
      </c>
      <c r="AE606" s="16" t="s">
        <v>60</v>
      </c>
      <c r="AF606" s="16" t="s">
        <v>44</v>
      </c>
      <c r="AG606" s="16" t="s">
        <v>961</v>
      </c>
      <c r="AH606" s="16">
        <v>0.66400000000000003</v>
      </c>
      <c r="AI606" s="16">
        <v>0.72599999999999998</v>
      </c>
      <c r="AJ606" s="16">
        <v>0.48199999999999998</v>
      </c>
      <c r="AK606" s="15" t="s">
        <v>45</v>
      </c>
    </row>
    <row r="607" spans="1:37" x14ac:dyDescent="0.5">
      <c r="A607" s="16" t="s">
        <v>2694</v>
      </c>
      <c r="B607" s="16" t="s">
        <v>2695</v>
      </c>
      <c r="C607" s="16" t="s">
        <v>2696</v>
      </c>
      <c r="D607" s="16">
        <v>5239580</v>
      </c>
      <c r="E607" s="16">
        <v>21710600</v>
      </c>
      <c r="F607" s="16"/>
      <c r="G607" s="16">
        <v>43438660</v>
      </c>
      <c r="H607" s="16"/>
      <c r="I607" s="16">
        <v>4972187</v>
      </c>
      <c r="J607" s="16"/>
      <c r="K607" s="16">
        <v>7083153</v>
      </c>
      <c r="L607" s="16"/>
      <c r="M607" s="16">
        <v>126</v>
      </c>
      <c r="N607" s="16">
        <v>13.9</v>
      </c>
      <c r="O607" s="16">
        <f t="shared" si="124"/>
        <v>18496535.640000001</v>
      </c>
      <c r="P607" s="16">
        <f t="shared" si="125"/>
        <v>224992581.19999999</v>
      </c>
      <c r="Q607" s="16">
        <f t="shared" si="123"/>
        <v>0</v>
      </c>
      <c r="R607" s="17">
        <f t="shared" si="135"/>
        <v>18496535.640000001</v>
      </c>
      <c r="S607" s="16">
        <f t="shared" si="126"/>
        <v>-17991759.809999999</v>
      </c>
      <c r="T607" s="16">
        <f t="shared" si="127"/>
        <v>0</v>
      </c>
      <c r="U607" s="16">
        <f t="shared" si="128"/>
        <v>-5239580</v>
      </c>
      <c r="V607" s="17">
        <f>25000</f>
        <v>25000</v>
      </c>
      <c r="W607" s="16">
        <f t="shared" si="129"/>
        <v>24.140751746681712</v>
      </c>
      <c r="X607" s="16">
        <f t="shared" si="130"/>
        <v>14.609640474436812</v>
      </c>
      <c r="Y607" s="3">
        <f t="shared" si="131"/>
        <v>1.351604456454852E-3</v>
      </c>
      <c r="Z607" s="3">
        <f t="shared" si="132"/>
        <v>-9.5311112722448961</v>
      </c>
      <c r="AA607" s="3">
        <f t="shared" si="133"/>
        <v>0.32457764848870974</v>
      </c>
      <c r="AB607" s="3">
        <f t="shared" si="134"/>
        <v>0.48868139046247028</v>
      </c>
      <c r="AC607" s="16" t="s">
        <v>447</v>
      </c>
      <c r="AD607" s="16" t="s">
        <v>72</v>
      </c>
      <c r="AE607" s="16" t="s">
        <v>60</v>
      </c>
      <c r="AF607" s="16" t="s">
        <v>44</v>
      </c>
      <c r="AG607" s="16" t="s">
        <v>943</v>
      </c>
      <c r="AH607" s="16">
        <v>0.66400000000000003</v>
      </c>
      <c r="AI607" s="16">
        <v>0.72599999999999998</v>
      </c>
      <c r="AJ607" s="16">
        <v>0.48199999999999998</v>
      </c>
      <c r="AK607" s="15" t="s">
        <v>45</v>
      </c>
    </row>
    <row r="608" spans="1:37" x14ac:dyDescent="0.5">
      <c r="A608" s="16" t="s">
        <v>2697</v>
      </c>
      <c r="B608" s="16" t="s">
        <v>2698</v>
      </c>
      <c r="C608" s="16" t="s">
        <v>2699</v>
      </c>
      <c r="D608" s="16">
        <v>3091817.25</v>
      </c>
      <c r="E608" s="16">
        <v>625215.75</v>
      </c>
      <c r="F608" s="16">
        <v>662304.3125</v>
      </c>
      <c r="G608" s="16">
        <v>9901813</v>
      </c>
      <c r="H608" s="16">
        <v>3293791.75</v>
      </c>
      <c r="I608" s="16">
        <v>1704231.875</v>
      </c>
      <c r="J608" s="16">
        <v>6723193.5</v>
      </c>
      <c r="K608" s="16">
        <v>1486013.125</v>
      </c>
      <c r="L608" s="16">
        <v>1570496.875</v>
      </c>
      <c r="M608" s="16">
        <v>2752</v>
      </c>
      <c r="N608" s="16">
        <v>299.39999999999998</v>
      </c>
      <c r="O608" s="16">
        <f t="shared" si="124"/>
        <v>3875970.5325000002</v>
      </c>
      <c r="P608" s="16">
        <f t="shared" si="125"/>
        <v>40110874.967500001</v>
      </c>
      <c r="Q608" s="16">
        <f t="shared" si="123"/>
        <v>2631487.4375</v>
      </c>
      <c r="R608" s="17">
        <f t="shared" si="135"/>
        <v>3875970.5325000002</v>
      </c>
      <c r="S608" s="16">
        <f t="shared" si="126"/>
        <v>1058780.77125</v>
      </c>
      <c r="T608" s="16">
        <f t="shared" si="127"/>
        <v>11261587.775</v>
      </c>
      <c r="U608" s="16">
        <f t="shared" si="128"/>
        <v>3631376.25</v>
      </c>
      <c r="V608" s="17">
        <f>MEDIAN(S608:U608)</f>
        <v>3631376.25</v>
      </c>
      <c r="W608" s="16">
        <f t="shared" si="129"/>
        <v>21.886126171868263</v>
      </c>
      <c r="X608" s="16">
        <f t="shared" si="130"/>
        <v>21.792084986074094</v>
      </c>
      <c r="Y608" s="3">
        <f t="shared" si="131"/>
        <v>0.93689470019209953</v>
      </c>
      <c r="Z608" s="3">
        <f t="shared" si="132"/>
        <v>-9.4041185794166232E-2</v>
      </c>
      <c r="AA608" s="3">
        <f t="shared" si="133"/>
        <v>0.38954925191135292</v>
      </c>
      <c r="AB608" s="3">
        <f t="shared" si="134"/>
        <v>0.40943762533140254</v>
      </c>
      <c r="AC608" s="16" t="s">
        <v>514</v>
      </c>
      <c r="AD608" s="16" t="s">
        <v>42</v>
      </c>
      <c r="AE608" s="16" t="s">
        <v>60</v>
      </c>
      <c r="AF608" s="16" t="s">
        <v>44</v>
      </c>
      <c r="AG608" s="16" t="s">
        <v>405</v>
      </c>
      <c r="AH608" s="16">
        <v>2.371</v>
      </c>
      <c r="AI608" s="16">
        <v>0.20100000000000001</v>
      </c>
      <c r="AJ608" s="16">
        <v>0.47699999999999998</v>
      </c>
      <c r="AK608" s="15" t="s">
        <v>45</v>
      </c>
    </row>
    <row r="609" spans="1:37" x14ac:dyDescent="0.5">
      <c r="A609" s="16" t="s">
        <v>2700</v>
      </c>
      <c r="B609" s="16" t="s">
        <v>2701</v>
      </c>
      <c r="C609" s="16" t="s">
        <v>2702</v>
      </c>
      <c r="D609" s="16">
        <v>5239580</v>
      </c>
      <c r="E609" s="16">
        <v>21710600</v>
      </c>
      <c r="F609" s="16"/>
      <c r="G609" s="16">
        <v>43438660</v>
      </c>
      <c r="H609" s="16"/>
      <c r="I609" s="16">
        <v>4972187</v>
      </c>
      <c r="J609" s="16"/>
      <c r="K609" s="16">
        <v>7083153</v>
      </c>
      <c r="L609" s="16"/>
      <c r="M609" s="16">
        <v>126</v>
      </c>
      <c r="N609" s="16">
        <v>13.9</v>
      </c>
      <c r="O609" s="16">
        <f t="shared" si="124"/>
        <v>18496535.640000001</v>
      </c>
      <c r="P609" s="16">
        <f t="shared" si="125"/>
        <v>224992581.19999999</v>
      </c>
      <c r="Q609" s="16">
        <f t="shared" si="123"/>
        <v>0</v>
      </c>
      <c r="R609" s="17">
        <f t="shared" si="135"/>
        <v>18496535.640000001</v>
      </c>
      <c r="S609" s="16">
        <f t="shared" si="126"/>
        <v>-17991759.809999999</v>
      </c>
      <c r="T609" s="16">
        <f t="shared" si="127"/>
        <v>0</v>
      </c>
      <c r="U609" s="16">
        <f t="shared" si="128"/>
        <v>-5239580</v>
      </c>
      <c r="V609" s="17">
        <f>25000</f>
        <v>25000</v>
      </c>
      <c r="W609" s="16">
        <f t="shared" si="129"/>
        <v>24.140751746681712</v>
      </c>
      <c r="X609" s="16">
        <f t="shared" si="130"/>
        <v>14.609640474436812</v>
      </c>
      <c r="Y609" s="3">
        <f t="shared" si="131"/>
        <v>1.351604456454852E-3</v>
      </c>
      <c r="Z609" s="3">
        <f t="shared" si="132"/>
        <v>-9.5311112722448961</v>
      </c>
      <c r="AA609" s="3">
        <f t="shared" si="133"/>
        <v>0.32457764848870974</v>
      </c>
      <c r="AB609" s="3">
        <f t="shared" si="134"/>
        <v>0.48868139046247028</v>
      </c>
      <c r="AC609" s="16" t="s">
        <v>447</v>
      </c>
      <c r="AD609" s="16" t="s">
        <v>72</v>
      </c>
      <c r="AE609" s="16" t="s">
        <v>60</v>
      </c>
      <c r="AF609" s="16" t="s">
        <v>44</v>
      </c>
      <c r="AG609" s="16" t="s">
        <v>2703</v>
      </c>
      <c r="AH609" s="16">
        <v>0.66400000000000003</v>
      </c>
      <c r="AI609" s="16">
        <v>0.72599999999999998</v>
      </c>
      <c r="AJ609" s="16">
        <v>0.48199999999999998</v>
      </c>
      <c r="AK609" s="15" t="s">
        <v>45</v>
      </c>
    </row>
    <row r="610" spans="1:37" x14ac:dyDescent="0.5">
      <c r="A610" s="16" t="s">
        <v>2704</v>
      </c>
      <c r="B610" s="16" t="s">
        <v>2705</v>
      </c>
      <c r="C610" s="16" t="s">
        <v>2706</v>
      </c>
      <c r="D610" s="16">
        <v>5239580</v>
      </c>
      <c r="E610" s="16">
        <v>21710600</v>
      </c>
      <c r="F610" s="16"/>
      <c r="G610" s="16">
        <v>43438660</v>
      </c>
      <c r="H610" s="16"/>
      <c r="I610" s="16">
        <v>4972187</v>
      </c>
      <c r="J610" s="16"/>
      <c r="K610" s="16">
        <v>7083153</v>
      </c>
      <c r="L610" s="16"/>
      <c r="M610" s="16">
        <v>126</v>
      </c>
      <c r="N610" s="16">
        <v>13.9</v>
      </c>
      <c r="O610" s="16">
        <f t="shared" si="124"/>
        <v>18496535.640000001</v>
      </c>
      <c r="P610" s="16">
        <f t="shared" si="125"/>
        <v>224992581.19999999</v>
      </c>
      <c r="Q610" s="16">
        <f t="shared" si="123"/>
        <v>0</v>
      </c>
      <c r="R610" s="17">
        <f t="shared" si="135"/>
        <v>18496535.640000001</v>
      </c>
      <c r="S610" s="16">
        <f t="shared" si="126"/>
        <v>-17991759.809999999</v>
      </c>
      <c r="T610" s="16">
        <f t="shared" si="127"/>
        <v>0</v>
      </c>
      <c r="U610" s="16">
        <f t="shared" si="128"/>
        <v>-5239580</v>
      </c>
      <c r="V610" s="17">
        <f>25000</f>
        <v>25000</v>
      </c>
      <c r="W610" s="16">
        <f t="shared" si="129"/>
        <v>24.140751746681712</v>
      </c>
      <c r="X610" s="16">
        <f t="shared" si="130"/>
        <v>14.609640474436812</v>
      </c>
      <c r="Y610" s="3">
        <f t="shared" si="131"/>
        <v>1.351604456454852E-3</v>
      </c>
      <c r="Z610" s="3">
        <f t="shared" si="132"/>
        <v>-9.5311112722448961</v>
      </c>
      <c r="AA610" s="3">
        <f t="shared" si="133"/>
        <v>0.32457764848870974</v>
      </c>
      <c r="AB610" s="3">
        <f t="shared" si="134"/>
        <v>0.48868139046247028</v>
      </c>
      <c r="AC610" s="16" t="s">
        <v>447</v>
      </c>
      <c r="AD610" s="16" t="s">
        <v>72</v>
      </c>
      <c r="AE610" s="16" t="s">
        <v>60</v>
      </c>
      <c r="AF610" s="16" t="s">
        <v>44</v>
      </c>
      <c r="AG610" s="16" t="s">
        <v>961</v>
      </c>
      <c r="AH610" s="16">
        <v>0.66400000000000003</v>
      </c>
      <c r="AI610" s="16">
        <v>0.72599999999999998</v>
      </c>
      <c r="AJ610" s="16">
        <v>0.48199999999999998</v>
      </c>
      <c r="AK610" s="15" t="s">
        <v>45</v>
      </c>
    </row>
    <row r="611" spans="1:37" x14ac:dyDescent="0.5">
      <c r="A611" s="16" t="s">
        <v>2707</v>
      </c>
      <c r="B611" s="16" t="s">
        <v>2708</v>
      </c>
      <c r="C611" s="16" t="s">
        <v>2709</v>
      </c>
      <c r="D611" s="16">
        <v>5239580</v>
      </c>
      <c r="E611" s="16">
        <v>21710600</v>
      </c>
      <c r="F611" s="16"/>
      <c r="G611" s="16">
        <v>43438660</v>
      </c>
      <c r="H611" s="16"/>
      <c r="I611" s="16">
        <v>4972187</v>
      </c>
      <c r="J611" s="16"/>
      <c r="K611" s="16">
        <v>7083153</v>
      </c>
      <c r="L611" s="16"/>
      <c r="M611" s="16">
        <v>126</v>
      </c>
      <c r="N611" s="16">
        <v>13.9</v>
      </c>
      <c r="O611" s="16">
        <f t="shared" si="124"/>
        <v>18496535.640000001</v>
      </c>
      <c r="P611" s="16">
        <f t="shared" si="125"/>
        <v>224992581.19999999</v>
      </c>
      <c r="Q611" s="16">
        <f t="shared" si="123"/>
        <v>0</v>
      </c>
      <c r="R611" s="17">
        <f t="shared" si="135"/>
        <v>18496535.640000001</v>
      </c>
      <c r="S611" s="16">
        <f t="shared" si="126"/>
        <v>-17991759.809999999</v>
      </c>
      <c r="T611" s="16">
        <f t="shared" si="127"/>
        <v>0</v>
      </c>
      <c r="U611" s="16">
        <f t="shared" si="128"/>
        <v>-5239580</v>
      </c>
      <c r="V611" s="17">
        <f>25000</f>
        <v>25000</v>
      </c>
      <c r="W611" s="16">
        <f t="shared" si="129"/>
        <v>24.140751746681712</v>
      </c>
      <c r="X611" s="16">
        <f t="shared" si="130"/>
        <v>14.609640474436812</v>
      </c>
      <c r="Y611" s="3">
        <f t="shared" si="131"/>
        <v>1.351604456454852E-3</v>
      </c>
      <c r="Z611" s="3">
        <f t="shared" si="132"/>
        <v>-9.5311112722448961</v>
      </c>
      <c r="AA611" s="3">
        <f t="shared" si="133"/>
        <v>0.32457764848870974</v>
      </c>
      <c r="AB611" s="3">
        <f t="shared" si="134"/>
        <v>0.48868139046247028</v>
      </c>
      <c r="AC611" s="16" t="s">
        <v>447</v>
      </c>
      <c r="AD611" s="16" t="s">
        <v>72</v>
      </c>
      <c r="AE611" s="16" t="s">
        <v>60</v>
      </c>
      <c r="AF611" s="16" t="s">
        <v>44</v>
      </c>
      <c r="AG611" s="16" t="s">
        <v>961</v>
      </c>
      <c r="AH611" s="16">
        <v>0.66400000000000003</v>
      </c>
      <c r="AI611" s="16">
        <v>0.72599999999999998</v>
      </c>
      <c r="AJ611" s="16">
        <v>0.48199999999999998</v>
      </c>
      <c r="AK611" s="15" t="s">
        <v>45</v>
      </c>
    </row>
    <row r="612" spans="1:37" x14ac:dyDescent="0.5">
      <c r="A612" s="16" t="s">
        <v>2710</v>
      </c>
      <c r="B612" s="16" t="s">
        <v>2711</v>
      </c>
      <c r="C612" s="16" t="s">
        <v>2712</v>
      </c>
      <c r="D612" s="16">
        <v>159006081.75</v>
      </c>
      <c r="E612" s="16">
        <v>251919277</v>
      </c>
      <c r="F612" s="16">
        <v>320893489</v>
      </c>
      <c r="G612" s="16">
        <v>202913508.34375</v>
      </c>
      <c r="H612" s="16">
        <v>175430323.25</v>
      </c>
      <c r="I612" s="16">
        <v>326160161</v>
      </c>
      <c r="J612" s="16">
        <v>121216659.8125</v>
      </c>
      <c r="K612" s="16">
        <v>170606445.5</v>
      </c>
      <c r="L612" s="16">
        <v>75902580.625</v>
      </c>
      <c r="M612" s="16">
        <v>759</v>
      </c>
      <c r="N612" s="16">
        <v>85.2</v>
      </c>
      <c r="O612" s="16">
        <f t="shared" si="124"/>
        <v>19592019.84</v>
      </c>
      <c r="P612" s="16">
        <f t="shared" si="125"/>
        <v>258614742.63718748</v>
      </c>
      <c r="Q612" s="16">
        <f t="shared" si="123"/>
        <v>-145463165.75</v>
      </c>
      <c r="R612" s="17">
        <f t="shared" si="135"/>
        <v>19592019.84</v>
      </c>
      <c r="S612" s="16">
        <f t="shared" si="126"/>
        <v>-100014782.745</v>
      </c>
      <c r="T612" s="16">
        <f t="shared" si="127"/>
        <v>-3037887263.8499999</v>
      </c>
      <c r="U612" s="16">
        <f t="shared" si="128"/>
        <v>-37789421.9375</v>
      </c>
      <c r="V612" s="17">
        <f>25000</f>
        <v>25000</v>
      </c>
      <c r="W612" s="16">
        <f t="shared" si="129"/>
        <v>24.223762804182329</v>
      </c>
      <c r="X612" s="16">
        <f t="shared" si="130"/>
        <v>14.609640474436812</v>
      </c>
      <c r="Y612" s="3">
        <f t="shared" si="131"/>
        <v>1.2760297408927082E-3</v>
      </c>
      <c r="Z612" s="3">
        <f t="shared" si="132"/>
        <v>-9.6141223297455181</v>
      </c>
      <c r="AA612" s="3">
        <f t="shared" si="133"/>
        <v>0.421249037179241</v>
      </c>
      <c r="AB612" s="3">
        <f t="shared" si="134"/>
        <v>0.37546107875733031</v>
      </c>
      <c r="AC612" s="16" t="s">
        <v>294</v>
      </c>
      <c r="AD612" s="16" t="s">
        <v>389</v>
      </c>
      <c r="AE612" s="16" t="s">
        <v>80</v>
      </c>
      <c r="AF612" s="16" t="s">
        <v>44</v>
      </c>
      <c r="AG612" s="16" t="s">
        <v>44</v>
      </c>
      <c r="AH612" s="16">
        <v>0.48099999999999998</v>
      </c>
      <c r="AI612" s="16">
        <v>1.242</v>
      </c>
      <c r="AJ612" s="16">
        <v>0.59699999999999998</v>
      </c>
      <c r="AK612" s="15" t="s">
        <v>485</v>
      </c>
    </row>
    <row r="613" spans="1:37" x14ac:dyDescent="0.5">
      <c r="A613" s="16" t="s">
        <v>2713</v>
      </c>
      <c r="B613" s="16" t="s">
        <v>2714</v>
      </c>
      <c r="C613" s="16" t="s">
        <v>2715</v>
      </c>
      <c r="D613" s="16">
        <v>8416170</v>
      </c>
      <c r="E613" s="16">
        <v>22442964</v>
      </c>
      <c r="F613" s="16">
        <v>21397432</v>
      </c>
      <c r="G613" s="16">
        <v>108783440</v>
      </c>
      <c r="H613" s="16">
        <v>41002992</v>
      </c>
      <c r="I613" s="16">
        <v>17964926</v>
      </c>
      <c r="J613" s="16">
        <v>29708658</v>
      </c>
      <c r="K613" s="16">
        <v>9989526</v>
      </c>
      <c r="L613" s="16">
        <v>15005261</v>
      </c>
      <c r="M613" s="16">
        <v>392</v>
      </c>
      <c r="N613" s="16">
        <v>42.8</v>
      </c>
      <c r="O613" s="16">
        <f t="shared" si="124"/>
        <v>-12768922.32</v>
      </c>
      <c r="P613" s="16">
        <f t="shared" si="125"/>
        <v>591163220.29999995</v>
      </c>
      <c r="Q613" s="16">
        <f t="shared" si="123"/>
        <v>19605560</v>
      </c>
      <c r="R613" s="17">
        <f t="shared" si="135"/>
        <v>19605560</v>
      </c>
      <c r="S613" s="16">
        <f t="shared" si="126"/>
        <v>-15317728.74</v>
      </c>
      <c r="T613" s="16">
        <f t="shared" si="127"/>
        <v>-79262920.400000006</v>
      </c>
      <c r="U613" s="16">
        <f t="shared" si="128"/>
        <v>21292488</v>
      </c>
      <c r="V613" s="17">
        <f>25000</f>
        <v>25000</v>
      </c>
      <c r="W613" s="16">
        <f t="shared" si="129"/>
        <v>24.224759514823219</v>
      </c>
      <c r="X613" s="16">
        <f t="shared" si="130"/>
        <v>14.609640474436812</v>
      </c>
      <c r="Y613" s="3">
        <f t="shared" si="131"/>
        <v>1.275148478288812E-3</v>
      </c>
      <c r="Z613" s="3">
        <f t="shared" si="132"/>
        <v>-9.6151190403864053</v>
      </c>
      <c r="AA613" s="3">
        <f t="shared" si="133"/>
        <v>0.42191351541226907</v>
      </c>
      <c r="AB613" s="3">
        <f t="shared" si="134"/>
        <v>0.37477656237598872</v>
      </c>
      <c r="AC613" s="16" t="s">
        <v>514</v>
      </c>
      <c r="AD613" s="16" t="s">
        <v>42</v>
      </c>
      <c r="AE613" s="16" t="s">
        <v>43</v>
      </c>
      <c r="AF613" s="16" t="s">
        <v>44</v>
      </c>
      <c r="AG613" s="16" t="s">
        <v>44</v>
      </c>
      <c r="AH613" s="16">
        <v>0.70099999999999996</v>
      </c>
      <c r="AI613" s="16">
        <v>0.52200000000000002</v>
      </c>
      <c r="AJ613" s="16">
        <v>0.36599999999999999</v>
      </c>
      <c r="AK613" s="15" t="s">
        <v>45</v>
      </c>
    </row>
    <row r="614" spans="1:37" x14ac:dyDescent="0.5">
      <c r="A614" s="16" t="s">
        <v>2716</v>
      </c>
      <c r="B614" s="16" t="s">
        <v>2717</v>
      </c>
      <c r="C614" s="16" t="s">
        <v>2718</v>
      </c>
      <c r="D614" s="16"/>
      <c r="E614" s="16">
        <v>725770.875</v>
      </c>
      <c r="F614" s="16">
        <v>868984.859375</v>
      </c>
      <c r="G614" s="16">
        <v>1547561.25</v>
      </c>
      <c r="H614" s="16">
        <v>10150829.5</v>
      </c>
      <c r="I614" s="16">
        <v>7358777.25</v>
      </c>
      <c r="J614" s="16">
        <v>462999.03125</v>
      </c>
      <c r="K614" s="16">
        <v>9657699</v>
      </c>
      <c r="L614" s="16">
        <v>1273710.25</v>
      </c>
      <c r="M614" s="16">
        <v>286</v>
      </c>
      <c r="N614" s="16">
        <v>32.200000000000003</v>
      </c>
      <c r="O614" s="16">
        <f t="shared" si="124"/>
        <v>24142027.693125002</v>
      </c>
      <c r="P614" s="16">
        <f t="shared" si="125"/>
        <v>9115135.7624999993</v>
      </c>
      <c r="Q614" s="16">
        <f t="shared" si="123"/>
        <v>9281844.640625</v>
      </c>
      <c r="R614" s="17">
        <f t="shared" si="135"/>
        <v>9281844.640625</v>
      </c>
      <c r="S614" s="16">
        <f t="shared" si="126"/>
        <v>10986271.59375</v>
      </c>
      <c r="T614" s="16">
        <f t="shared" si="127"/>
        <v>5018594.84375</v>
      </c>
      <c r="U614" s="16">
        <f t="shared" si="128"/>
        <v>462999.03125</v>
      </c>
      <c r="V614" s="17">
        <f>MEDIAN(S614:U614)</f>
        <v>5018594.84375</v>
      </c>
      <c r="W614" s="16">
        <f t="shared" si="129"/>
        <v>23.145980119226628</v>
      </c>
      <c r="X614" s="16">
        <f t="shared" si="130"/>
        <v>22.258852049889349</v>
      </c>
      <c r="Y614" s="3">
        <f t="shared" si="131"/>
        <v>0.54068938212825646</v>
      </c>
      <c r="Z614" s="3">
        <f t="shared" si="132"/>
        <v>-0.88712806933727895</v>
      </c>
      <c r="AA614" s="3">
        <f t="shared" si="133"/>
        <v>7.9902214914610803E-2</v>
      </c>
      <c r="AB614" s="3">
        <f t="shared" si="134"/>
        <v>1.097441181739065</v>
      </c>
      <c r="AC614" s="16" t="s">
        <v>205</v>
      </c>
      <c r="AD614" s="16" t="s">
        <v>2719</v>
      </c>
      <c r="AE614" s="16" t="s">
        <v>44</v>
      </c>
      <c r="AF614" s="16" t="s">
        <v>44</v>
      </c>
      <c r="AG614" s="16" t="s">
        <v>2018</v>
      </c>
      <c r="AH614" s="16">
        <v>1.6040000000000001</v>
      </c>
      <c r="AI614" s="16">
        <v>0.108</v>
      </c>
      <c r="AJ614" s="16">
        <v>0.17299999999999999</v>
      </c>
      <c r="AK614" s="15" t="s">
        <v>342</v>
      </c>
    </row>
    <row r="615" spans="1:37" x14ac:dyDescent="0.5">
      <c r="A615" s="16" t="s">
        <v>2720</v>
      </c>
      <c r="B615" s="16" t="s">
        <v>2721</v>
      </c>
      <c r="C615" s="16" t="s">
        <v>2722</v>
      </c>
      <c r="D615" s="16">
        <v>13497337</v>
      </c>
      <c r="E615" s="16">
        <v>9902623.03125</v>
      </c>
      <c r="F615" s="16">
        <v>8133365.1171875</v>
      </c>
      <c r="G615" s="16">
        <v>59301765.75</v>
      </c>
      <c r="H615" s="16">
        <v>28978329.59375</v>
      </c>
      <c r="I615" s="16">
        <v>10478452.4296875</v>
      </c>
      <c r="J615" s="16">
        <v>19400978.0625</v>
      </c>
      <c r="K615" s="16">
        <v>8236329.5625</v>
      </c>
      <c r="L615" s="16">
        <v>7975307.890625</v>
      </c>
      <c r="M615" s="16">
        <v>420</v>
      </c>
      <c r="N615" s="16">
        <v>46.4</v>
      </c>
      <c r="O615" s="16">
        <f t="shared" si="124"/>
        <v>8723724.8025000002</v>
      </c>
      <c r="P615" s="16">
        <f t="shared" si="125"/>
        <v>269788085.33749998</v>
      </c>
      <c r="Q615" s="16">
        <f t="shared" si="123"/>
        <v>20844964.4765625</v>
      </c>
      <c r="R615" s="17">
        <f t="shared" si="135"/>
        <v>20844964.4765625</v>
      </c>
      <c r="S615" s="16">
        <f t="shared" si="126"/>
        <v>-2049540.9665625</v>
      </c>
      <c r="T615" s="16">
        <f t="shared" si="127"/>
        <v>-1959909.609375</v>
      </c>
      <c r="U615" s="16">
        <f t="shared" si="128"/>
        <v>5903641.0625</v>
      </c>
      <c r="V615" s="17">
        <f>25000</f>
        <v>25000</v>
      </c>
      <c r="W615" s="16">
        <f t="shared" si="129"/>
        <v>24.313195577757181</v>
      </c>
      <c r="X615" s="16">
        <f t="shared" si="130"/>
        <v>14.609640474436812</v>
      </c>
      <c r="Y615" s="3">
        <f t="shared" si="131"/>
        <v>1.1993304199730975E-3</v>
      </c>
      <c r="Z615" s="3">
        <f t="shared" si="132"/>
        <v>-9.7035551033203653</v>
      </c>
      <c r="AA615" s="3">
        <f t="shared" si="133"/>
        <v>0.3694639462460888</v>
      </c>
      <c r="AB615" s="3">
        <f t="shared" si="134"/>
        <v>0.43242793537560437</v>
      </c>
      <c r="AC615" s="16" t="s">
        <v>41</v>
      </c>
      <c r="AD615" s="16" t="s">
        <v>973</v>
      </c>
      <c r="AE615" s="16" t="s">
        <v>43</v>
      </c>
      <c r="AF615" s="16" t="s">
        <v>44</v>
      </c>
      <c r="AG615" s="16" t="s">
        <v>2723</v>
      </c>
      <c r="AH615" s="16">
        <v>0.83199999999999996</v>
      </c>
      <c r="AI615" s="16">
        <v>0.34200000000000003</v>
      </c>
      <c r="AJ615" s="16">
        <v>0.28399999999999997</v>
      </c>
      <c r="AK615" s="15" t="s">
        <v>290</v>
      </c>
    </row>
    <row r="616" spans="1:37" x14ac:dyDescent="0.5">
      <c r="A616" s="16" t="s">
        <v>2724</v>
      </c>
      <c r="B616" s="16" t="s">
        <v>2725</v>
      </c>
      <c r="C616" s="16" t="s">
        <v>2726</v>
      </c>
      <c r="D616" s="16">
        <v>13768814.625</v>
      </c>
      <c r="E616" s="16">
        <v>23950962</v>
      </c>
      <c r="F616" s="16">
        <v>7652874</v>
      </c>
      <c r="G616" s="16">
        <v>99130048.5</v>
      </c>
      <c r="H616" s="16">
        <v>38020988</v>
      </c>
      <c r="I616" s="16">
        <v>10705385.375</v>
      </c>
      <c r="J616" s="16">
        <v>23091100</v>
      </c>
      <c r="K616" s="16">
        <v>9382802</v>
      </c>
      <c r="L616" s="16"/>
      <c r="M616" s="16">
        <v>128</v>
      </c>
      <c r="N616" s="16">
        <v>13.5</v>
      </c>
      <c r="O616" s="16">
        <f t="shared" si="124"/>
        <v>11355342.315000001</v>
      </c>
      <c r="P616" s="16">
        <f t="shared" si="125"/>
        <v>502777667.52374995</v>
      </c>
      <c r="Q616" s="16">
        <f t="shared" si="123"/>
        <v>30368114</v>
      </c>
      <c r="R616" s="17">
        <f t="shared" si="135"/>
        <v>30368114</v>
      </c>
      <c r="S616" s="16">
        <f t="shared" si="126"/>
        <v>-17918836.800000001</v>
      </c>
      <c r="T616" s="16">
        <f t="shared" si="127"/>
        <v>-94895637.600000009</v>
      </c>
      <c r="U616" s="16">
        <f t="shared" si="128"/>
        <v>9322285.375</v>
      </c>
      <c r="V616" s="17">
        <f>25000</f>
        <v>25000</v>
      </c>
      <c r="W616" s="16">
        <f t="shared" si="129"/>
        <v>24.856053977480286</v>
      </c>
      <c r="X616" s="16">
        <f t="shared" si="130"/>
        <v>14.609640474436812</v>
      </c>
      <c r="Y616" s="3">
        <f t="shared" si="131"/>
        <v>8.2323189382126267E-4</v>
      </c>
      <c r="Z616" s="3">
        <f t="shared" si="132"/>
        <v>-10.246413503043472</v>
      </c>
      <c r="AA616" s="3">
        <f t="shared" si="133"/>
        <v>0.37517662190139534</v>
      </c>
      <c r="AB616" s="3">
        <f t="shared" si="134"/>
        <v>0.42576423131520741</v>
      </c>
      <c r="AC616" s="16" t="s">
        <v>105</v>
      </c>
      <c r="AD616" s="16" t="s">
        <v>311</v>
      </c>
      <c r="AE616" s="16" t="s">
        <v>60</v>
      </c>
      <c r="AF616" s="16" t="s">
        <v>44</v>
      </c>
      <c r="AG616" s="16" t="s">
        <v>2727</v>
      </c>
      <c r="AH616" s="16">
        <v>1.069</v>
      </c>
      <c r="AI616" s="16">
        <v>0.36199999999999999</v>
      </c>
      <c r="AJ616" s="16">
        <v>0.38700000000000001</v>
      </c>
      <c r="AK616" s="15" t="s">
        <v>45</v>
      </c>
    </row>
    <row r="617" spans="1:37" x14ac:dyDescent="0.5">
      <c r="A617" s="16" t="s">
        <v>2728</v>
      </c>
      <c r="B617" s="16" t="s">
        <v>2729</v>
      </c>
      <c r="C617" s="16" t="s">
        <v>2730</v>
      </c>
      <c r="D617" s="16">
        <v>14815556.5</v>
      </c>
      <c r="E617" s="16">
        <v>8207610.625</v>
      </c>
      <c r="F617" s="16">
        <v>12572353.5</v>
      </c>
      <c r="G617" s="16">
        <v>13649010</v>
      </c>
      <c r="H617" s="16">
        <v>11191122</v>
      </c>
      <c r="I617" s="16">
        <v>18766358</v>
      </c>
      <c r="J617" s="16">
        <v>17935160.5</v>
      </c>
      <c r="K617" s="16">
        <v>16263856</v>
      </c>
      <c r="L617" s="16">
        <v>9985290.75</v>
      </c>
      <c r="M617" s="16">
        <v>815</v>
      </c>
      <c r="N617" s="16">
        <v>92.1</v>
      </c>
      <c r="O617" s="16">
        <f t="shared" si="124"/>
        <v>23041696.740000002</v>
      </c>
      <c r="P617" s="16">
        <f t="shared" si="125"/>
        <v>-6870958.8849999998</v>
      </c>
      <c r="Q617" s="16">
        <f t="shared" si="123"/>
        <v>-1381231.5</v>
      </c>
      <c r="R617" s="17">
        <v>80000</v>
      </c>
      <c r="S617" s="16">
        <f t="shared" si="126"/>
        <v>9909181.8112499993</v>
      </c>
      <c r="T617" s="16">
        <f t="shared" si="127"/>
        <v>-32079578.100000001</v>
      </c>
      <c r="U617" s="16">
        <f t="shared" si="128"/>
        <v>3119604</v>
      </c>
      <c r="V617" s="17">
        <f>MEDIAN(S617:U617)</f>
        <v>3119604</v>
      </c>
      <c r="W617" s="16">
        <f t="shared" si="129"/>
        <v>16.287712379549451</v>
      </c>
      <c r="X617" s="16">
        <f t="shared" si="130"/>
        <v>21.572931475496539</v>
      </c>
      <c r="Y617" s="3">
        <f t="shared" si="131"/>
        <v>38.995049999999999</v>
      </c>
      <c r="Z617" s="3">
        <f t="shared" si="132"/>
        <v>5.2852190959470899</v>
      </c>
      <c r="AA617" s="3">
        <f t="shared" si="133"/>
        <v>0.32109771504176898</v>
      </c>
      <c r="AB617" s="3">
        <f t="shared" si="134"/>
        <v>0.49336278489840535</v>
      </c>
      <c r="AC617" s="16" t="s">
        <v>131</v>
      </c>
      <c r="AD617" s="16" t="s">
        <v>42</v>
      </c>
      <c r="AE617" s="16" t="s">
        <v>60</v>
      </c>
      <c r="AF617" s="16" t="s">
        <v>44</v>
      </c>
      <c r="AG617" s="16" t="s">
        <v>405</v>
      </c>
      <c r="AH617" s="16">
        <v>1.294</v>
      </c>
      <c r="AI617" s="16">
        <v>0.92100000000000004</v>
      </c>
      <c r="AJ617" s="16">
        <v>1.1919999999999999</v>
      </c>
      <c r="AK617" s="15" t="s">
        <v>45</v>
      </c>
    </row>
    <row r="618" spans="1:37" x14ac:dyDescent="0.5">
      <c r="A618" s="16" t="s">
        <v>2731</v>
      </c>
      <c r="B618" s="16" t="s">
        <v>2732</v>
      </c>
      <c r="C618" s="16" t="s">
        <v>2733</v>
      </c>
      <c r="D618" s="16">
        <v>13768814.625</v>
      </c>
      <c r="E618" s="16">
        <v>23950962</v>
      </c>
      <c r="F618" s="16">
        <v>7652874</v>
      </c>
      <c r="G618" s="16">
        <v>99130048.5</v>
      </c>
      <c r="H618" s="16">
        <v>38020988</v>
      </c>
      <c r="I618" s="16">
        <v>10705385.375</v>
      </c>
      <c r="J618" s="16">
        <v>23091100</v>
      </c>
      <c r="K618" s="16">
        <v>9382802</v>
      </c>
      <c r="L618" s="16"/>
      <c r="M618" s="16">
        <v>128</v>
      </c>
      <c r="N618" s="16">
        <v>13.5</v>
      </c>
      <c r="O618" s="16">
        <f t="shared" si="124"/>
        <v>11355342.315000001</v>
      </c>
      <c r="P618" s="16">
        <f t="shared" si="125"/>
        <v>502777667.52374995</v>
      </c>
      <c r="Q618" s="16">
        <f t="shared" si="123"/>
        <v>30368114</v>
      </c>
      <c r="R618" s="17">
        <f>MEDIAN(O618:Q618)</f>
        <v>30368114</v>
      </c>
      <c r="S618" s="16">
        <f t="shared" si="126"/>
        <v>-17918836.800000001</v>
      </c>
      <c r="T618" s="16">
        <f t="shared" si="127"/>
        <v>-94895637.600000009</v>
      </c>
      <c r="U618" s="16">
        <f t="shared" si="128"/>
        <v>9322285.375</v>
      </c>
      <c r="V618" s="17">
        <f>25000</f>
        <v>25000</v>
      </c>
      <c r="W618" s="16">
        <f t="shared" si="129"/>
        <v>24.856053977480286</v>
      </c>
      <c r="X618" s="16">
        <f t="shared" si="130"/>
        <v>14.609640474436812</v>
      </c>
      <c r="Y618" s="3">
        <f t="shared" si="131"/>
        <v>8.2323189382126267E-4</v>
      </c>
      <c r="Z618" s="3">
        <f t="shared" si="132"/>
        <v>-10.246413503043472</v>
      </c>
      <c r="AA618" s="3">
        <f t="shared" si="133"/>
        <v>0.37517662190139534</v>
      </c>
      <c r="AB618" s="3">
        <f t="shared" si="134"/>
        <v>0.42576423131520741</v>
      </c>
      <c r="AC618" s="16" t="s">
        <v>447</v>
      </c>
      <c r="AD618" s="16" t="s">
        <v>311</v>
      </c>
      <c r="AE618" s="16" t="s">
        <v>60</v>
      </c>
      <c r="AF618" s="16" t="s">
        <v>44</v>
      </c>
      <c r="AG618" s="16" t="s">
        <v>2734</v>
      </c>
      <c r="AH618" s="16">
        <v>1.069</v>
      </c>
      <c r="AI618" s="16">
        <v>0.36199999999999999</v>
      </c>
      <c r="AJ618" s="16">
        <v>0.38700000000000001</v>
      </c>
      <c r="AK618" s="15" t="s">
        <v>45</v>
      </c>
    </row>
    <row r="619" spans="1:37" x14ac:dyDescent="0.5">
      <c r="A619" s="16" t="s">
        <v>2735</v>
      </c>
      <c r="B619" s="16" t="s">
        <v>2736</v>
      </c>
      <c r="C619" s="16" t="s">
        <v>2737</v>
      </c>
      <c r="D619" s="16">
        <v>2611107.5</v>
      </c>
      <c r="E619" s="16"/>
      <c r="F619" s="16">
        <v>469217.03125</v>
      </c>
      <c r="G619" s="16">
        <v>1450567.375</v>
      </c>
      <c r="H619" s="16"/>
      <c r="I619" s="16">
        <v>4522276.5</v>
      </c>
      <c r="J619" s="16"/>
      <c r="K619" s="16">
        <v>3403625</v>
      </c>
      <c r="L619" s="16">
        <v>1437502</v>
      </c>
      <c r="M619" s="16">
        <v>414</v>
      </c>
      <c r="N619" s="16">
        <v>46.6</v>
      </c>
      <c r="O619" s="16">
        <f t="shared" si="124"/>
        <v>15077381.223750001</v>
      </c>
      <c r="P619" s="16">
        <f t="shared" si="125"/>
        <v>-6835581.3362499997</v>
      </c>
      <c r="Q619" s="16">
        <f t="shared" si="123"/>
        <v>-469217.03125</v>
      </c>
      <c r="R619" s="17">
        <v>80000</v>
      </c>
      <c r="S619" s="16">
        <f t="shared" si="126"/>
        <v>4186458.75</v>
      </c>
      <c r="T619" s="16">
        <f t="shared" si="127"/>
        <v>12006733.612500001</v>
      </c>
      <c r="U619" s="16">
        <f t="shared" si="128"/>
        <v>-2611107.5</v>
      </c>
      <c r="V619" s="17">
        <f>MEDIAN(S619:U619)</f>
        <v>4186458.75</v>
      </c>
      <c r="W619" s="16">
        <f t="shared" si="129"/>
        <v>16.287712379549451</v>
      </c>
      <c r="X619" s="16">
        <f t="shared" si="130"/>
        <v>21.997298979361858</v>
      </c>
      <c r="Y619" s="3">
        <f t="shared" si="131"/>
        <v>52.330734374999999</v>
      </c>
      <c r="Z619" s="3">
        <f t="shared" si="132"/>
        <v>5.7095865998124076</v>
      </c>
      <c r="AA619" s="3">
        <f t="shared" si="133"/>
        <v>0.84662356625862911</v>
      </c>
      <c r="AB619" s="3">
        <f t="shared" si="134"/>
        <v>7.2309646854642542E-2</v>
      </c>
      <c r="AC619" s="16" t="s">
        <v>425</v>
      </c>
      <c r="AD619" s="16" t="s">
        <v>2738</v>
      </c>
      <c r="AE619" s="16" t="s">
        <v>51</v>
      </c>
      <c r="AF619" s="16" t="s">
        <v>52</v>
      </c>
      <c r="AG619" s="16" t="s">
        <v>2739</v>
      </c>
      <c r="AH619" s="16">
        <v>1.998</v>
      </c>
      <c r="AI619" s="16">
        <v>0.432</v>
      </c>
      <c r="AJ619" s="16">
        <v>0.86399999999999999</v>
      </c>
      <c r="AK619" s="15" t="s">
        <v>158</v>
      </c>
    </row>
    <row r="620" spans="1:37" x14ac:dyDescent="0.5">
      <c r="A620" s="16" t="s">
        <v>2740</v>
      </c>
      <c r="B620" s="16" t="s">
        <v>2741</v>
      </c>
      <c r="C620" s="16" t="s">
        <v>2742</v>
      </c>
      <c r="D620" s="16">
        <v>2123006.5</v>
      </c>
      <c r="E620" s="16">
        <v>472994.125</v>
      </c>
      <c r="F620" s="16">
        <v>1067134</v>
      </c>
      <c r="G620" s="16">
        <v>3481790.25</v>
      </c>
      <c r="H620" s="16">
        <v>3200112.5</v>
      </c>
      <c r="I620" s="16">
        <v>7351978</v>
      </c>
      <c r="J620" s="16">
        <v>5080352.5</v>
      </c>
      <c r="K620" s="16">
        <v>4249924.5</v>
      </c>
      <c r="L620" s="16">
        <v>2891589.5</v>
      </c>
      <c r="M620" s="16">
        <v>350</v>
      </c>
      <c r="N620" s="16">
        <v>38.4</v>
      </c>
      <c r="O620" s="16">
        <f t="shared" si="124"/>
        <v>23379619.68</v>
      </c>
      <c r="P620" s="16">
        <f t="shared" si="125"/>
        <v>8003236.2874999996</v>
      </c>
      <c r="Q620" s="16">
        <f t="shared" si="123"/>
        <v>2132978.5</v>
      </c>
      <c r="R620" s="17">
        <f>MEDIAN(O620:Q620)</f>
        <v>8003236.2874999996</v>
      </c>
      <c r="S620" s="16">
        <f t="shared" si="126"/>
        <v>4645624.3612500001</v>
      </c>
      <c r="T620" s="16">
        <f t="shared" si="127"/>
        <v>22623248.199999999</v>
      </c>
      <c r="U620" s="16">
        <f t="shared" si="128"/>
        <v>2957346</v>
      </c>
      <c r="V620" s="17">
        <f>MEDIAN(S620:U620)</f>
        <v>4645624.3612500001</v>
      </c>
      <c r="W620" s="16">
        <f t="shared" si="129"/>
        <v>22.932152073298859</v>
      </c>
      <c r="X620" s="16">
        <f t="shared" si="130"/>
        <v>22.147441073864538</v>
      </c>
      <c r="Y620" s="3">
        <f t="shared" si="131"/>
        <v>0.58046822489870165</v>
      </c>
      <c r="Z620" s="3">
        <f t="shared" si="132"/>
        <v>-0.78471099943432288</v>
      </c>
      <c r="AA620" s="3">
        <f t="shared" si="133"/>
        <v>0.92012484928749927</v>
      </c>
      <c r="AB620" s="3">
        <f t="shared" si="134"/>
        <v>3.615324039587034E-2</v>
      </c>
      <c r="AC620" s="16" t="s">
        <v>2743</v>
      </c>
      <c r="AD620" s="16" t="s">
        <v>72</v>
      </c>
      <c r="AE620" s="16" t="s">
        <v>433</v>
      </c>
      <c r="AF620" s="16" t="s">
        <v>44</v>
      </c>
      <c r="AG620" s="16" t="s">
        <v>2744</v>
      </c>
      <c r="AH620" s="16">
        <v>3.9830000000000001</v>
      </c>
      <c r="AI620" s="16">
        <v>0.30599999999999999</v>
      </c>
      <c r="AJ620" s="16">
        <v>1.2210000000000001</v>
      </c>
      <c r="AK620" s="15" t="s">
        <v>62</v>
      </c>
    </row>
    <row r="621" spans="1:37" x14ac:dyDescent="0.5">
      <c r="A621" s="16" t="s">
        <v>2745</v>
      </c>
      <c r="B621" s="16" t="s">
        <v>2746</v>
      </c>
      <c r="C621" s="16" t="s">
        <v>2747</v>
      </c>
      <c r="D621" s="16">
        <v>5175981.875</v>
      </c>
      <c r="E621" s="16">
        <v>9044772.5</v>
      </c>
      <c r="F621" s="16">
        <v>5992356</v>
      </c>
      <c r="G621" s="16">
        <v>51743424</v>
      </c>
      <c r="H621" s="16">
        <v>37863853</v>
      </c>
      <c r="I621" s="16">
        <v>10721254.75</v>
      </c>
      <c r="J621" s="16">
        <v>12459507</v>
      </c>
      <c r="K621" s="16">
        <v>7511363</v>
      </c>
      <c r="L621" s="16">
        <v>5342801.125</v>
      </c>
      <c r="M621" s="16">
        <v>207</v>
      </c>
      <c r="N621" s="16">
        <v>22</v>
      </c>
      <c r="O621" s="16">
        <f t="shared" si="124"/>
        <v>17591503.350000001</v>
      </c>
      <c r="P621" s="16">
        <f t="shared" si="125"/>
        <v>274282234.11624998</v>
      </c>
      <c r="Q621" s="16">
        <f t="shared" si="123"/>
        <v>31871497</v>
      </c>
      <c r="R621" s="17">
        <f>MEDIAN(O621:Q621)</f>
        <v>31871497</v>
      </c>
      <c r="S621" s="16">
        <f t="shared" si="126"/>
        <v>-1886093.6850000001</v>
      </c>
      <c r="T621" s="16">
        <f t="shared" si="127"/>
        <v>-8054480.4500000002</v>
      </c>
      <c r="U621" s="16">
        <f t="shared" si="128"/>
        <v>7283525.125</v>
      </c>
      <c r="V621" s="17">
        <f>25000</f>
        <v>25000</v>
      </c>
      <c r="W621" s="16">
        <f t="shared" si="129"/>
        <v>24.925763448114083</v>
      </c>
      <c r="X621" s="16">
        <f t="shared" si="130"/>
        <v>14.609640474436812</v>
      </c>
      <c r="Y621" s="3">
        <f t="shared" si="131"/>
        <v>7.843999295044095E-4</v>
      </c>
      <c r="Z621" s="3">
        <f t="shared" si="132"/>
        <v>-10.31612297367727</v>
      </c>
      <c r="AA621" s="3">
        <f t="shared" si="133"/>
        <v>0.33662168933589687</v>
      </c>
      <c r="AB621" s="3">
        <f t="shared" si="134"/>
        <v>0.47285790483248447</v>
      </c>
      <c r="AC621" s="16" t="s">
        <v>105</v>
      </c>
      <c r="AD621" s="16" t="s">
        <v>200</v>
      </c>
      <c r="AE621" s="16" t="s">
        <v>43</v>
      </c>
      <c r="AF621" s="16" t="s">
        <v>44</v>
      </c>
      <c r="AG621" s="16" t="s">
        <v>44</v>
      </c>
      <c r="AH621" s="16">
        <v>1.2529999999999999</v>
      </c>
      <c r="AI621" s="16">
        <v>0.158</v>
      </c>
      <c r="AJ621" s="16">
        <v>0.19800000000000001</v>
      </c>
      <c r="AK621" s="15" t="s">
        <v>45</v>
      </c>
    </row>
    <row r="622" spans="1:37" x14ac:dyDescent="0.5">
      <c r="A622" s="16" t="s">
        <v>2748</v>
      </c>
      <c r="B622" s="16" t="s">
        <v>2749</v>
      </c>
      <c r="C622" s="16" t="s">
        <v>2750</v>
      </c>
      <c r="D622" s="16">
        <v>27277464.5</v>
      </c>
      <c r="E622" s="16">
        <v>19336616.5</v>
      </c>
      <c r="F622" s="16">
        <v>10767249.75</v>
      </c>
      <c r="G622" s="16">
        <v>44665615.5</v>
      </c>
      <c r="H622" s="16">
        <v>17694499</v>
      </c>
      <c r="I622" s="16">
        <v>19350859</v>
      </c>
      <c r="J622" s="16">
        <v>24171511.25</v>
      </c>
      <c r="K622" s="16">
        <v>9657476.25</v>
      </c>
      <c r="L622" s="16">
        <v>6787601.75</v>
      </c>
      <c r="M622" s="16">
        <v>1014</v>
      </c>
      <c r="N622" s="16">
        <v>113</v>
      </c>
      <c r="O622" s="16">
        <f t="shared" si="124"/>
        <v>31931026.41</v>
      </c>
      <c r="P622" s="16">
        <f t="shared" si="125"/>
        <v>102416209.39</v>
      </c>
      <c r="Q622" s="16">
        <f t="shared" si="123"/>
        <v>6927249.25</v>
      </c>
      <c r="R622" s="17">
        <f>MEDIAN(O622:Q622)</f>
        <v>31931026.41</v>
      </c>
      <c r="S622" s="16">
        <f t="shared" si="126"/>
        <v>-11905342.5075</v>
      </c>
      <c r="T622" s="16">
        <f t="shared" si="127"/>
        <v>-49347635.200000003</v>
      </c>
      <c r="U622" s="16">
        <f t="shared" si="128"/>
        <v>-3105953.25</v>
      </c>
      <c r="V622" s="17">
        <f>25000</f>
        <v>25000</v>
      </c>
      <c r="W622" s="16">
        <f t="shared" si="129"/>
        <v>24.928455592716688</v>
      </c>
      <c r="X622" s="16">
        <f t="shared" si="130"/>
        <v>14.609640474436812</v>
      </c>
      <c r="Y622" s="3">
        <f t="shared" si="131"/>
        <v>7.8293756295195777E-4</v>
      </c>
      <c r="Z622" s="3">
        <f t="shared" si="132"/>
        <v>-10.318815118279877</v>
      </c>
      <c r="AA622" s="3">
        <f t="shared" si="133"/>
        <v>0.24995089116745572</v>
      </c>
      <c r="AB622" s="3">
        <f t="shared" si="134"/>
        <v>0.60214531048803221</v>
      </c>
      <c r="AC622" s="16" t="s">
        <v>2751</v>
      </c>
      <c r="AD622" s="16" t="s">
        <v>927</v>
      </c>
      <c r="AE622" s="16" t="s">
        <v>60</v>
      </c>
      <c r="AF622" s="16" t="s">
        <v>52</v>
      </c>
      <c r="AG622" s="16" t="s">
        <v>2752</v>
      </c>
      <c r="AH622" s="16">
        <v>0.499</v>
      </c>
      <c r="AI622" s="16">
        <v>0.999</v>
      </c>
      <c r="AJ622" s="16">
        <v>0.499</v>
      </c>
      <c r="AK622" s="15" t="s">
        <v>158</v>
      </c>
    </row>
    <row r="623" spans="1:37" x14ac:dyDescent="0.5">
      <c r="A623" s="16" t="s">
        <v>2753</v>
      </c>
      <c r="B623" s="16" t="s">
        <v>2754</v>
      </c>
      <c r="C623" s="16" t="s">
        <v>2755</v>
      </c>
      <c r="D623" s="16">
        <v>5629447.5</v>
      </c>
      <c r="E623" s="16">
        <v>6490903.25</v>
      </c>
      <c r="F623" s="16">
        <v>4780859.5</v>
      </c>
      <c r="G623" s="16">
        <v>2467761</v>
      </c>
      <c r="H623" s="16">
        <v>2348696.25</v>
      </c>
      <c r="I623" s="16">
        <v>22778016</v>
      </c>
      <c r="J623" s="16"/>
      <c r="K623" s="16">
        <v>10565844</v>
      </c>
      <c r="L623" s="16">
        <v>6675544</v>
      </c>
      <c r="M623" s="16">
        <v>191</v>
      </c>
      <c r="N623" s="16">
        <v>21.2</v>
      </c>
      <c r="O623" s="16">
        <f t="shared" si="124"/>
        <v>66949422.180000007</v>
      </c>
      <c r="P623" s="16">
        <f t="shared" si="125"/>
        <v>-18622333.484999999</v>
      </c>
      <c r="Q623" s="16">
        <f t="shared" si="123"/>
        <v>-2432163.25</v>
      </c>
      <c r="R623" s="17">
        <v>80000</v>
      </c>
      <c r="S623" s="16">
        <f t="shared" si="126"/>
        <v>5012177.1224999996</v>
      </c>
      <c r="T623" s="16">
        <f t="shared" si="127"/>
        <v>23494087.800000001</v>
      </c>
      <c r="U623" s="16">
        <f t="shared" si="128"/>
        <v>-5629447.5</v>
      </c>
      <c r="V623" s="17">
        <f>MEDIAN(S623:U623)</f>
        <v>5012177.1224999996</v>
      </c>
      <c r="W623" s="16">
        <f t="shared" si="129"/>
        <v>16.287712379549451</v>
      </c>
      <c r="X623" s="16">
        <f t="shared" si="130"/>
        <v>22.257005967471031</v>
      </c>
      <c r="Y623" s="3">
        <f t="shared" si="131"/>
        <v>62.652214031249997</v>
      </c>
      <c r="Z623" s="3">
        <f t="shared" si="132"/>
        <v>5.9692935879215785</v>
      </c>
      <c r="AA623" s="3">
        <f t="shared" si="133"/>
        <v>0.82273146846392042</v>
      </c>
      <c r="AB623" s="3">
        <f t="shared" si="134"/>
        <v>8.4741891147839435E-2</v>
      </c>
      <c r="AC623" s="16" t="s">
        <v>220</v>
      </c>
      <c r="AD623" s="16" t="s">
        <v>79</v>
      </c>
      <c r="AE623" s="16" t="s">
        <v>145</v>
      </c>
      <c r="AF623" s="16" t="s">
        <v>44</v>
      </c>
      <c r="AG623" s="16" t="s">
        <v>2756</v>
      </c>
      <c r="AH623" s="16">
        <v>1.492</v>
      </c>
      <c r="AI623" s="16">
        <v>2.2810000000000001</v>
      </c>
      <c r="AJ623" s="16">
        <v>3.403</v>
      </c>
      <c r="AK623" s="15" t="s">
        <v>82</v>
      </c>
    </row>
    <row r="624" spans="1:37" x14ac:dyDescent="0.5">
      <c r="A624" s="16" t="s">
        <v>2757</v>
      </c>
      <c r="B624" s="16" t="s">
        <v>2758</v>
      </c>
      <c r="C624" s="16" t="s">
        <v>2759</v>
      </c>
      <c r="D624" s="16">
        <v>2527501.25</v>
      </c>
      <c r="E624" s="16">
        <v>18350094</v>
      </c>
      <c r="F624" s="16">
        <v>3122405.25</v>
      </c>
      <c r="G624" s="16">
        <v>27551406</v>
      </c>
      <c r="H624" s="16">
        <v>38989920</v>
      </c>
      <c r="I624" s="16">
        <v>3948644</v>
      </c>
      <c r="J624" s="16">
        <v>3981406.5</v>
      </c>
      <c r="K624" s="16">
        <v>3701899.25</v>
      </c>
      <c r="L624" s="16"/>
      <c r="M624" s="16">
        <v>136</v>
      </c>
      <c r="N624" s="16">
        <v>15.4</v>
      </c>
      <c r="O624" s="16">
        <f t="shared" si="124"/>
        <v>3073608.1500000004</v>
      </c>
      <c r="P624" s="16">
        <f t="shared" si="125"/>
        <v>147390798.97749999</v>
      </c>
      <c r="Q624" s="16">
        <f t="shared" si="123"/>
        <v>35867514.75</v>
      </c>
      <c r="R624" s="17">
        <f>MEDIAN(O624:Q624)</f>
        <v>35867514.75</v>
      </c>
      <c r="S624" s="16">
        <f t="shared" si="126"/>
        <v>-18017279.5425</v>
      </c>
      <c r="T624" s="16">
        <f t="shared" si="127"/>
        <v>-38717825.100000001</v>
      </c>
      <c r="U624" s="16">
        <f t="shared" si="128"/>
        <v>1453905.25</v>
      </c>
      <c r="V624" s="17">
        <f>25000</f>
        <v>25000</v>
      </c>
      <c r="W624" s="16">
        <f t="shared" si="129"/>
        <v>25.096174449036802</v>
      </c>
      <c r="X624" s="16">
        <f t="shared" si="130"/>
        <v>14.609640474436812</v>
      </c>
      <c r="Y624" s="3">
        <f t="shared" si="131"/>
        <v>6.970095412032973E-4</v>
      </c>
      <c r="Z624" s="3">
        <f t="shared" si="132"/>
        <v>-10.486533974599988</v>
      </c>
      <c r="AA624" s="3">
        <f t="shared" si="133"/>
        <v>0.26749127487144531</v>
      </c>
      <c r="AB624" s="3">
        <f t="shared" si="134"/>
        <v>0.57269037938848921</v>
      </c>
      <c r="AC624" s="16" t="s">
        <v>44</v>
      </c>
      <c r="AD624" s="16" t="s">
        <v>200</v>
      </c>
      <c r="AE624" s="16" t="s">
        <v>60</v>
      </c>
      <c r="AF624" s="16" t="s">
        <v>44</v>
      </c>
      <c r="AG624" s="16" t="s">
        <v>44</v>
      </c>
      <c r="AH624" s="16">
        <v>1.23</v>
      </c>
      <c r="AI624" s="16">
        <v>0.113</v>
      </c>
      <c r="AJ624" s="16">
        <v>0.13900000000000001</v>
      </c>
      <c r="AK624" s="15" t="s">
        <v>45</v>
      </c>
    </row>
    <row r="625" spans="1:37" x14ac:dyDescent="0.5">
      <c r="A625" s="16" t="s">
        <v>2760</v>
      </c>
      <c r="B625" s="16" t="s">
        <v>2761</v>
      </c>
      <c r="C625" s="16" t="s">
        <v>2762</v>
      </c>
      <c r="D625" s="16">
        <v>19429551</v>
      </c>
      <c r="E625" s="16">
        <v>11041833.625</v>
      </c>
      <c r="F625" s="16">
        <v>17750672.5</v>
      </c>
      <c r="G625" s="16">
        <v>18243344.4375</v>
      </c>
      <c r="H625" s="16">
        <v>17609800</v>
      </c>
      <c r="I625" s="16">
        <v>52745310.5</v>
      </c>
      <c r="J625" s="16">
        <v>25060746</v>
      </c>
      <c r="K625" s="16">
        <v>27909478</v>
      </c>
      <c r="L625" s="16">
        <v>16565283.125</v>
      </c>
      <c r="M625" s="16">
        <v>247</v>
      </c>
      <c r="N625" s="16">
        <v>28.3</v>
      </c>
      <c r="O625" s="16">
        <f t="shared" si="124"/>
        <v>130180053.36</v>
      </c>
      <c r="P625" s="16">
        <f t="shared" si="125"/>
        <v>-6986756.6531249993</v>
      </c>
      <c r="Q625" s="16">
        <f t="shared" si="123"/>
        <v>-140872.5</v>
      </c>
      <c r="R625" s="17">
        <v>80000</v>
      </c>
      <c r="S625" s="16">
        <f t="shared" si="126"/>
        <v>20747202.581250001</v>
      </c>
      <c r="T625" s="16">
        <f t="shared" si="127"/>
        <v>-14698828.25</v>
      </c>
      <c r="U625" s="16">
        <f t="shared" si="128"/>
        <v>5631195</v>
      </c>
      <c r="V625" s="17">
        <f>MEDIAN(S625:U625)</f>
        <v>5631195</v>
      </c>
      <c r="W625" s="16">
        <f t="shared" si="129"/>
        <v>16.287712379549451</v>
      </c>
      <c r="X625" s="16">
        <f t="shared" si="130"/>
        <v>22.425009679486354</v>
      </c>
      <c r="Y625" s="3">
        <f t="shared" si="131"/>
        <v>70.389937500000002</v>
      </c>
      <c r="Z625" s="3">
        <f t="shared" si="132"/>
        <v>6.1372972999369066</v>
      </c>
      <c r="AA625" s="3">
        <f t="shared" si="133"/>
        <v>0.41467789350036777</v>
      </c>
      <c r="AB625" s="3">
        <f t="shared" si="134"/>
        <v>0.38228911627983947</v>
      </c>
      <c r="AC625" s="16" t="s">
        <v>472</v>
      </c>
      <c r="AD625" s="16" t="s">
        <v>118</v>
      </c>
      <c r="AE625" s="16" t="s">
        <v>222</v>
      </c>
      <c r="AF625" s="16" t="s">
        <v>44</v>
      </c>
      <c r="AG625" s="16" t="s">
        <v>2763</v>
      </c>
      <c r="AH625" s="16">
        <v>1.4119999999999999</v>
      </c>
      <c r="AI625" s="16">
        <v>0.97299999999999998</v>
      </c>
      <c r="AJ625" s="16">
        <v>1.3740000000000001</v>
      </c>
      <c r="AK625" s="15" t="s">
        <v>158</v>
      </c>
    </row>
    <row r="626" spans="1:37" x14ac:dyDescent="0.5">
      <c r="A626" s="16" t="s">
        <v>2764</v>
      </c>
      <c r="B626" s="16" t="s">
        <v>2765</v>
      </c>
      <c r="C626" s="16" t="s">
        <v>2766</v>
      </c>
      <c r="D626" s="16">
        <v>14236651.875</v>
      </c>
      <c r="E626" s="16">
        <v>14256529.75</v>
      </c>
      <c r="F626" s="16">
        <v>1920266.375</v>
      </c>
      <c r="G626" s="16">
        <v>44383345.75</v>
      </c>
      <c r="H626" s="16">
        <v>27588839.75</v>
      </c>
      <c r="I626" s="16">
        <v>11597434.6875</v>
      </c>
      <c r="J626" s="16">
        <v>20562559</v>
      </c>
      <c r="K626" s="16">
        <v>8003635.875</v>
      </c>
      <c r="L626" s="16"/>
      <c r="M626" s="16">
        <v>1047</v>
      </c>
      <c r="N626" s="16">
        <v>119.8</v>
      </c>
      <c r="O626" s="16">
        <f t="shared" si="124"/>
        <v>35999066.122500002</v>
      </c>
      <c r="P626" s="16">
        <f t="shared" si="125"/>
        <v>177564026.92374998</v>
      </c>
      <c r="Q626" s="16">
        <f t="shared" si="123"/>
        <v>25668573.375</v>
      </c>
      <c r="R626" s="17">
        <f t="shared" ref="R626:R633" si="136">MEDIAN(O626:Q626)</f>
        <v>35999066.122500002</v>
      </c>
      <c r="S626" s="16">
        <f t="shared" si="126"/>
        <v>-7691059.4662499996</v>
      </c>
      <c r="T626" s="16">
        <f t="shared" si="127"/>
        <v>-23811303.050000001</v>
      </c>
      <c r="U626" s="16">
        <f t="shared" si="128"/>
        <v>6325907.125</v>
      </c>
      <c r="V626" s="17">
        <f>25000</f>
        <v>25000</v>
      </c>
      <c r="W626" s="16">
        <f t="shared" si="129"/>
        <v>25.101456145268887</v>
      </c>
      <c r="X626" s="16">
        <f t="shared" si="130"/>
        <v>14.609640474436812</v>
      </c>
      <c r="Y626" s="3">
        <f t="shared" si="131"/>
        <v>6.9446245952404281E-4</v>
      </c>
      <c r="Z626" s="3">
        <f t="shared" si="132"/>
        <v>-10.491815670832077</v>
      </c>
      <c r="AA626" s="3">
        <f t="shared" si="133"/>
        <v>0.26241031886595745</v>
      </c>
      <c r="AB626" s="3">
        <f t="shared" si="134"/>
        <v>0.581019091024917</v>
      </c>
      <c r="AC626" s="16" t="s">
        <v>2767</v>
      </c>
      <c r="AD626" s="16" t="s">
        <v>42</v>
      </c>
      <c r="AE626" s="16" t="s">
        <v>51</v>
      </c>
      <c r="AF626" s="16" t="s">
        <v>44</v>
      </c>
      <c r="AG626" s="16" t="s">
        <v>2768</v>
      </c>
      <c r="AH626" s="16">
        <v>0.90100000000000002</v>
      </c>
      <c r="AI626" s="16">
        <v>0.51600000000000001</v>
      </c>
      <c r="AJ626" s="16">
        <v>0.46500000000000002</v>
      </c>
      <c r="AK626" s="15" t="s">
        <v>45</v>
      </c>
    </row>
    <row r="627" spans="1:37" x14ac:dyDescent="0.5">
      <c r="A627" s="16" t="s">
        <v>2769</v>
      </c>
      <c r="B627" s="16" t="s">
        <v>2770</v>
      </c>
      <c r="C627" s="16" t="s">
        <v>2771</v>
      </c>
      <c r="D627" s="16">
        <v>5647093.5</v>
      </c>
      <c r="E627" s="16">
        <v>1210995</v>
      </c>
      <c r="F627" s="16">
        <v>1758151.5</v>
      </c>
      <c r="G627" s="16">
        <v>5330037</v>
      </c>
      <c r="H627" s="16">
        <v>3933637.25</v>
      </c>
      <c r="I627" s="16">
        <v>13332556</v>
      </c>
      <c r="J627" s="16">
        <v>7974405.5</v>
      </c>
      <c r="K627" s="16"/>
      <c r="L627" s="16">
        <v>5097294</v>
      </c>
      <c r="M627" s="16">
        <v>199</v>
      </c>
      <c r="N627" s="16">
        <v>22.4</v>
      </c>
      <c r="O627" s="16">
        <f t="shared" si="124"/>
        <v>43056784.740000002</v>
      </c>
      <c r="P627" s="16">
        <f t="shared" si="125"/>
        <v>-1867462.7849999999</v>
      </c>
      <c r="Q627" s="16">
        <f t="shared" si="123"/>
        <v>2175485.75</v>
      </c>
      <c r="R627" s="17">
        <f t="shared" si="136"/>
        <v>2175485.75</v>
      </c>
      <c r="S627" s="16">
        <f t="shared" si="126"/>
        <v>-1489523.85</v>
      </c>
      <c r="T627" s="16">
        <f t="shared" si="127"/>
        <v>41405367</v>
      </c>
      <c r="U627" s="16">
        <f t="shared" si="128"/>
        <v>2327312</v>
      </c>
      <c r="V627" s="17">
        <f>MEDIAN(S627:U627)</f>
        <v>2327312</v>
      </c>
      <c r="W627" s="16">
        <f t="shared" si="129"/>
        <v>21.05290613620415</v>
      </c>
      <c r="X627" s="16">
        <f t="shared" si="130"/>
        <v>21.150233201072918</v>
      </c>
      <c r="Y627" s="3">
        <f t="shared" si="131"/>
        <v>1.0697895860729034</v>
      </c>
      <c r="Z627" s="3">
        <f t="shared" si="132"/>
        <v>9.7327064868766799E-2</v>
      </c>
      <c r="AA627" s="3">
        <f t="shared" si="133"/>
        <v>0.98957258656436031</v>
      </c>
      <c r="AB627" s="3">
        <f t="shared" si="134"/>
        <v>4.5523441678724189E-3</v>
      </c>
      <c r="AC627" s="16" t="s">
        <v>155</v>
      </c>
      <c r="AD627" s="16" t="s">
        <v>2772</v>
      </c>
      <c r="AE627" s="16" t="s">
        <v>44</v>
      </c>
      <c r="AF627" s="16" t="s">
        <v>44</v>
      </c>
      <c r="AG627" s="16" t="s">
        <v>2773</v>
      </c>
      <c r="AH627" s="16">
        <v>3.6259999999999999</v>
      </c>
      <c r="AI627" s="16">
        <v>0.33</v>
      </c>
      <c r="AJ627" s="16">
        <v>1.196</v>
      </c>
      <c r="AK627" s="15" t="s">
        <v>82</v>
      </c>
    </row>
    <row r="628" spans="1:37" x14ac:dyDescent="0.5">
      <c r="A628" s="16" t="s">
        <v>2774</v>
      </c>
      <c r="B628" s="16" t="s">
        <v>2775</v>
      </c>
      <c r="C628" s="16" t="s">
        <v>2776</v>
      </c>
      <c r="D628" s="16">
        <v>27496361.1875</v>
      </c>
      <c r="E628" s="16">
        <v>37261088</v>
      </c>
      <c r="F628" s="16">
        <v>41343754.5</v>
      </c>
      <c r="G628" s="16">
        <v>40939324</v>
      </c>
      <c r="H628" s="16">
        <v>33014968</v>
      </c>
      <c r="I628" s="16">
        <v>52324357</v>
      </c>
      <c r="J628" s="16">
        <v>29261650</v>
      </c>
      <c r="K628" s="16">
        <v>31845217.5</v>
      </c>
      <c r="L628" s="16">
        <v>16549298</v>
      </c>
      <c r="M628" s="16">
        <v>337</v>
      </c>
      <c r="N628" s="16">
        <v>38.9</v>
      </c>
      <c r="O628" s="16">
        <f t="shared" si="124"/>
        <v>40847841.300000004</v>
      </c>
      <c r="P628" s="16">
        <f t="shared" si="125"/>
        <v>79179050.965625003</v>
      </c>
      <c r="Q628" s="16">
        <f t="shared" si="123"/>
        <v>-8328786.5</v>
      </c>
      <c r="R628" s="17">
        <f t="shared" si="136"/>
        <v>40847841.300000004</v>
      </c>
      <c r="S628" s="16">
        <f t="shared" si="126"/>
        <v>-6661520.7149999999</v>
      </c>
      <c r="T628" s="16">
        <f t="shared" si="127"/>
        <v>-307451260.60000002</v>
      </c>
      <c r="U628" s="16">
        <f t="shared" si="128"/>
        <v>1765288.8125</v>
      </c>
      <c r="V628" s="17">
        <f>25000</f>
        <v>25000</v>
      </c>
      <c r="W628" s="16">
        <f t="shared" si="129"/>
        <v>25.283756501993125</v>
      </c>
      <c r="X628" s="16">
        <f t="shared" si="130"/>
        <v>14.609640474436812</v>
      </c>
      <c r="Y628" s="3">
        <f t="shared" si="131"/>
        <v>6.1202744635614314E-4</v>
      </c>
      <c r="Z628" s="3">
        <f t="shared" si="132"/>
        <v>-10.674116027556314</v>
      </c>
      <c r="AA628" s="3">
        <f t="shared" si="133"/>
        <v>0.37171609436148101</v>
      </c>
      <c r="AB628" s="3">
        <f t="shared" si="134"/>
        <v>0.42978863465068029</v>
      </c>
      <c r="AC628" s="16" t="s">
        <v>2777</v>
      </c>
      <c r="AD628" s="16" t="s">
        <v>380</v>
      </c>
      <c r="AE628" s="16" t="s">
        <v>240</v>
      </c>
      <c r="AF628" s="16" t="s">
        <v>44</v>
      </c>
      <c r="AG628" s="16" t="s">
        <v>2778</v>
      </c>
      <c r="AH628" s="16">
        <v>0.78500000000000003</v>
      </c>
      <c r="AI628" s="16">
        <v>0.91</v>
      </c>
      <c r="AJ628" s="16">
        <v>0.71499999999999997</v>
      </c>
      <c r="AK628" s="15" t="s">
        <v>62</v>
      </c>
    </row>
    <row r="629" spans="1:37" x14ac:dyDescent="0.5">
      <c r="A629" s="16" t="s">
        <v>2779</v>
      </c>
      <c r="B629" s="16" t="s">
        <v>2780</v>
      </c>
      <c r="C629" s="16" t="s">
        <v>2781</v>
      </c>
      <c r="D629" s="16">
        <v>18565345.75</v>
      </c>
      <c r="E629" s="16">
        <v>8667438.5625</v>
      </c>
      <c r="F629" s="16">
        <v>4107990.3125</v>
      </c>
      <c r="G629" s="16">
        <v>72293679.53125</v>
      </c>
      <c r="H629" s="16">
        <v>70114410.5</v>
      </c>
      <c r="I629" s="16">
        <v>48227813</v>
      </c>
      <c r="J629" s="16">
        <v>111927008</v>
      </c>
      <c r="K629" s="16">
        <v>41455483.5</v>
      </c>
      <c r="L629" s="16">
        <v>37557868.625</v>
      </c>
      <c r="M629" s="16">
        <v>723</v>
      </c>
      <c r="N629" s="16">
        <v>83.4</v>
      </c>
      <c r="O629" s="16">
        <f t="shared" si="124"/>
        <v>164125740.39750001</v>
      </c>
      <c r="P629" s="16">
        <f t="shared" si="125"/>
        <v>316459885.9715625</v>
      </c>
      <c r="Q629" s="16">
        <f t="shared" si="123"/>
        <v>66006420.1875</v>
      </c>
      <c r="R629" s="17">
        <f t="shared" si="136"/>
        <v>164125740.39750001</v>
      </c>
      <c r="S629" s="16">
        <f t="shared" si="126"/>
        <v>40329295.273125</v>
      </c>
      <c r="T629" s="16">
        <f t="shared" si="127"/>
        <v>414778491.07499999</v>
      </c>
      <c r="U629" s="16">
        <f t="shared" si="128"/>
        <v>93361662.25</v>
      </c>
      <c r="V629" s="17">
        <f>MEDIAN(S629:U629)</f>
        <v>93361662.25</v>
      </c>
      <c r="W629" s="16">
        <f t="shared" si="129"/>
        <v>27.290226278460121</v>
      </c>
      <c r="X629" s="16">
        <f t="shared" si="130"/>
        <v>26.4763269118301</v>
      </c>
      <c r="Y629" s="3">
        <f t="shared" si="131"/>
        <v>0.56884229142781129</v>
      </c>
      <c r="Z629" s="3">
        <f t="shared" si="132"/>
        <v>-0.81389936663002627</v>
      </c>
      <c r="AA629" s="3">
        <f t="shared" si="133"/>
        <v>0.99324401202990775</v>
      </c>
      <c r="AB629" s="3">
        <f t="shared" si="134"/>
        <v>2.9440444958140264E-3</v>
      </c>
      <c r="AC629" s="16" t="s">
        <v>300</v>
      </c>
      <c r="AD629" s="16" t="s">
        <v>206</v>
      </c>
      <c r="AE629" s="16" t="s">
        <v>60</v>
      </c>
      <c r="AF629" s="16" t="s">
        <v>44</v>
      </c>
      <c r="AG629" s="16" t="s">
        <v>468</v>
      </c>
      <c r="AH629" s="16">
        <v>4.7830000000000004</v>
      </c>
      <c r="AI629" s="16">
        <v>0.124</v>
      </c>
      <c r="AJ629" s="16">
        <v>0.59099999999999997</v>
      </c>
      <c r="AK629" s="15" t="s">
        <v>62</v>
      </c>
    </row>
    <row r="630" spans="1:37" x14ac:dyDescent="0.5">
      <c r="A630" s="16" t="s">
        <v>2782</v>
      </c>
      <c r="B630" s="16" t="s">
        <v>2783</v>
      </c>
      <c r="C630" s="16" t="s">
        <v>2784</v>
      </c>
      <c r="D630" s="16">
        <v>8239902.375</v>
      </c>
      <c r="E630" s="16">
        <v>13248082.5</v>
      </c>
      <c r="F630" s="16">
        <v>8045026.125</v>
      </c>
      <c r="G630" s="16">
        <v>76815112</v>
      </c>
      <c r="H630" s="16">
        <v>54447879</v>
      </c>
      <c r="I630" s="16">
        <v>15663851.75</v>
      </c>
      <c r="J630" s="16">
        <v>18241976</v>
      </c>
      <c r="K630" s="16">
        <v>11114512.25</v>
      </c>
      <c r="L630" s="16">
        <v>7594597.375</v>
      </c>
      <c r="M630" s="16">
        <v>215</v>
      </c>
      <c r="N630" s="16">
        <v>21.8</v>
      </c>
      <c r="O630" s="16">
        <f t="shared" si="124"/>
        <v>28342031.325000003</v>
      </c>
      <c r="P630" s="16">
        <f t="shared" si="125"/>
        <v>403907984.69124997</v>
      </c>
      <c r="Q630" s="16">
        <f t="shared" si="123"/>
        <v>46402852.875</v>
      </c>
      <c r="R630" s="17">
        <f t="shared" si="136"/>
        <v>46402852.875</v>
      </c>
      <c r="S630" s="16">
        <f t="shared" si="126"/>
        <v>-2624291.4074999997</v>
      </c>
      <c r="T630" s="16">
        <f t="shared" si="127"/>
        <v>-5585316.5</v>
      </c>
      <c r="U630" s="16">
        <f t="shared" si="128"/>
        <v>10002073.625</v>
      </c>
      <c r="V630" s="17">
        <f>25000</f>
        <v>25000</v>
      </c>
      <c r="W630" s="16">
        <f t="shared" si="129"/>
        <v>25.467710170040469</v>
      </c>
      <c r="X630" s="16">
        <f t="shared" si="130"/>
        <v>14.609640474436812</v>
      </c>
      <c r="Y630" s="3">
        <f t="shared" si="131"/>
        <v>5.3875997812774567E-4</v>
      </c>
      <c r="Z630" s="3">
        <f t="shared" si="132"/>
        <v>-10.858069695603659</v>
      </c>
      <c r="AA630" s="3">
        <f t="shared" si="133"/>
        <v>0.33220038231395421</v>
      </c>
      <c r="AB630" s="3">
        <f t="shared" si="134"/>
        <v>0.47859987207503635</v>
      </c>
      <c r="AC630" s="16" t="s">
        <v>105</v>
      </c>
      <c r="AD630" s="16" t="s">
        <v>311</v>
      </c>
      <c r="AE630" s="16" t="s">
        <v>60</v>
      </c>
      <c r="AF630" s="16" t="s">
        <v>44</v>
      </c>
      <c r="AG630" s="16" t="s">
        <v>1834</v>
      </c>
      <c r="AH630" s="16">
        <v>1.349</v>
      </c>
      <c r="AI630" s="16">
        <v>0.151</v>
      </c>
      <c r="AJ630" s="16">
        <v>0.20399999999999999</v>
      </c>
      <c r="AK630" s="15" t="s">
        <v>45</v>
      </c>
    </row>
    <row r="631" spans="1:37" x14ac:dyDescent="0.5">
      <c r="A631" s="16" t="s">
        <v>2785</v>
      </c>
      <c r="B631" s="16" t="s">
        <v>2786</v>
      </c>
      <c r="C631" s="16" t="s">
        <v>2787</v>
      </c>
      <c r="D631" s="16">
        <v>3068791.375</v>
      </c>
      <c r="E631" s="16"/>
      <c r="F631" s="16"/>
      <c r="G631" s="16">
        <v>19810237</v>
      </c>
      <c r="H631" s="16"/>
      <c r="I631" s="16">
        <v>13336078.125</v>
      </c>
      <c r="J631" s="16">
        <v>5747213.75</v>
      </c>
      <c r="K631" s="16"/>
      <c r="L631" s="16"/>
      <c r="M631" s="16">
        <v>390</v>
      </c>
      <c r="N631" s="16">
        <v>43</v>
      </c>
      <c r="O631" s="16">
        <f t="shared" si="124"/>
        <v>49610210.625</v>
      </c>
      <c r="P631" s="16">
        <f t="shared" si="125"/>
        <v>98607114.731249988</v>
      </c>
      <c r="Q631" s="16">
        <f t="shared" si="123"/>
        <v>0</v>
      </c>
      <c r="R631" s="17">
        <f t="shared" si="136"/>
        <v>49610210.625</v>
      </c>
      <c r="S631" s="16">
        <f t="shared" si="126"/>
        <v>0</v>
      </c>
      <c r="T631" s="16">
        <f t="shared" si="127"/>
        <v>0</v>
      </c>
      <c r="U631" s="16">
        <f t="shared" si="128"/>
        <v>2678422.375</v>
      </c>
      <c r="V631" s="17">
        <f>25000</f>
        <v>25000</v>
      </c>
      <c r="W631" s="16">
        <f t="shared" si="129"/>
        <v>25.564133746557992</v>
      </c>
      <c r="X631" s="16">
        <f t="shared" si="130"/>
        <v>14.609640474436812</v>
      </c>
      <c r="Y631" s="3">
        <f t="shared" si="131"/>
        <v>5.0392851965441537E-4</v>
      </c>
      <c r="Z631" s="3">
        <f t="shared" si="132"/>
        <v>-10.954493272121178</v>
      </c>
      <c r="AA631" s="3">
        <f t="shared" si="133"/>
        <v>0.23899737036622437</v>
      </c>
      <c r="AB631" s="3">
        <f t="shared" si="134"/>
        <v>0.6216068774691047</v>
      </c>
      <c r="AC631" s="16" t="s">
        <v>155</v>
      </c>
      <c r="AD631" s="16" t="s">
        <v>311</v>
      </c>
      <c r="AE631" s="16" t="s">
        <v>43</v>
      </c>
      <c r="AF631" s="16" t="s">
        <v>44</v>
      </c>
      <c r="AG631" s="16" t="s">
        <v>892</v>
      </c>
      <c r="AH631" s="16">
        <v>1.873</v>
      </c>
      <c r="AI631" s="16">
        <v>0.189</v>
      </c>
      <c r="AJ631" s="16">
        <v>0.35399999999999998</v>
      </c>
      <c r="AK631" s="15" t="s">
        <v>290</v>
      </c>
    </row>
    <row r="632" spans="1:37" x14ac:dyDescent="0.5">
      <c r="A632" s="16" t="s">
        <v>2788</v>
      </c>
      <c r="B632" s="16" t="s">
        <v>2789</v>
      </c>
      <c r="C632" s="16" t="s">
        <v>2790</v>
      </c>
      <c r="D632" s="16">
        <v>151281321</v>
      </c>
      <c r="E632" s="16">
        <v>178770033.75</v>
      </c>
      <c r="F632" s="16">
        <v>253874794.75</v>
      </c>
      <c r="G632" s="16">
        <v>159807045.5625</v>
      </c>
      <c r="H632" s="16">
        <v>180220951.5</v>
      </c>
      <c r="I632" s="16">
        <v>285812251.5</v>
      </c>
      <c r="J632" s="16">
        <v>111639324</v>
      </c>
      <c r="K632" s="16">
        <v>160843239.5</v>
      </c>
      <c r="L632" s="16">
        <v>59676603.6875</v>
      </c>
      <c r="M632" s="16">
        <v>1025</v>
      </c>
      <c r="N632" s="16">
        <v>116.5</v>
      </c>
      <c r="O632" s="16">
        <f t="shared" si="124"/>
        <v>118807339.11</v>
      </c>
      <c r="P632" s="16">
        <f t="shared" si="125"/>
        <v>50216517.673124999</v>
      </c>
      <c r="Q632" s="16">
        <f t="shared" si="123"/>
        <v>-73653843.25</v>
      </c>
      <c r="R632" s="17">
        <f t="shared" si="136"/>
        <v>50216517.673124999</v>
      </c>
      <c r="S632" s="16">
        <f t="shared" si="126"/>
        <v>-22049956.927499998</v>
      </c>
      <c r="T632" s="16">
        <f t="shared" si="127"/>
        <v>-2408057569.1750002</v>
      </c>
      <c r="U632" s="16">
        <f t="shared" si="128"/>
        <v>-39641997</v>
      </c>
      <c r="V632" s="17">
        <f>25000</f>
        <v>25000</v>
      </c>
      <c r="W632" s="16">
        <f t="shared" si="129"/>
        <v>25.581658650807711</v>
      </c>
      <c r="X632" s="16">
        <f t="shared" si="130"/>
        <v>14.609640474436812</v>
      </c>
      <c r="Y632" s="3">
        <f t="shared" si="131"/>
        <v>4.9784415882305518E-4</v>
      </c>
      <c r="Z632" s="3">
        <f t="shared" si="132"/>
        <v>-10.9720181763709</v>
      </c>
      <c r="AA632" s="3">
        <f t="shared" si="133"/>
        <v>0.39859992343438877</v>
      </c>
      <c r="AB632" s="3">
        <f t="shared" si="134"/>
        <v>0.39946278905757249</v>
      </c>
      <c r="AC632" s="16" t="s">
        <v>447</v>
      </c>
      <c r="AD632" s="16" t="s">
        <v>1975</v>
      </c>
      <c r="AE632" s="16" t="s">
        <v>107</v>
      </c>
      <c r="AF632" s="16" t="s">
        <v>44</v>
      </c>
      <c r="AG632" s="16" t="s">
        <v>1255</v>
      </c>
      <c r="AH632" s="16">
        <v>0.624</v>
      </c>
      <c r="AI632" s="16">
        <v>0.99199999999999999</v>
      </c>
      <c r="AJ632" s="16">
        <v>0.61899999999999999</v>
      </c>
      <c r="AK632" s="15" t="s">
        <v>485</v>
      </c>
    </row>
    <row r="633" spans="1:37" x14ac:dyDescent="0.5">
      <c r="A633" s="16" t="s">
        <v>2791</v>
      </c>
      <c r="B633" s="16" t="s">
        <v>2792</v>
      </c>
      <c r="C633" s="16" t="s">
        <v>2793</v>
      </c>
      <c r="D633" s="16">
        <v>112362497.6875</v>
      </c>
      <c r="E633" s="16">
        <v>312095891.5</v>
      </c>
      <c r="F633" s="16">
        <v>428907539</v>
      </c>
      <c r="G633" s="16">
        <v>132301800.875</v>
      </c>
      <c r="H633" s="16">
        <v>210260972.5</v>
      </c>
      <c r="I633" s="16">
        <v>442982982</v>
      </c>
      <c r="J633" s="16">
        <v>90161939.28125</v>
      </c>
      <c r="K633" s="16">
        <v>216358039.1875</v>
      </c>
      <c r="L633" s="16">
        <v>110891651.9375</v>
      </c>
      <c r="M633" s="16">
        <v>352</v>
      </c>
      <c r="N633" s="16">
        <v>39.6</v>
      </c>
      <c r="O633" s="16">
        <f t="shared" si="124"/>
        <v>52360647.960000001</v>
      </c>
      <c r="P633" s="16">
        <f t="shared" si="125"/>
        <v>117442495.77437499</v>
      </c>
      <c r="Q633" s="16">
        <f t="shared" si="123"/>
        <v>-218646566.5</v>
      </c>
      <c r="R633" s="17">
        <f t="shared" si="136"/>
        <v>52360647.960000001</v>
      </c>
      <c r="S633" s="16">
        <f t="shared" si="126"/>
        <v>-117757558.344375</v>
      </c>
      <c r="T633" s="16">
        <f t="shared" si="127"/>
        <v>-3943396999.5750003</v>
      </c>
      <c r="U633" s="16">
        <f t="shared" si="128"/>
        <v>-22200558.40625</v>
      </c>
      <c r="V633" s="17">
        <f>25000</f>
        <v>25000</v>
      </c>
      <c r="W633" s="16">
        <f t="shared" si="129"/>
        <v>25.641979614873122</v>
      </c>
      <c r="X633" s="16">
        <f t="shared" si="130"/>
        <v>14.609640474436812</v>
      </c>
      <c r="Y633" s="3">
        <f t="shared" si="131"/>
        <v>4.7745780417191003E-4</v>
      </c>
      <c r="Z633" s="3">
        <f t="shared" si="132"/>
        <v>-11.032339140436308</v>
      </c>
      <c r="AA633" s="3">
        <f t="shared" si="133"/>
        <v>0.42756380597033294</v>
      </c>
      <c r="AB633" s="3">
        <f t="shared" si="134"/>
        <v>0.36899906570053365</v>
      </c>
      <c r="AC633" s="16" t="s">
        <v>741</v>
      </c>
      <c r="AD633" s="16" t="s">
        <v>2794</v>
      </c>
      <c r="AE633" s="16" t="s">
        <v>107</v>
      </c>
      <c r="AF633" s="16" t="s">
        <v>44</v>
      </c>
      <c r="AG633" s="16" t="s">
        <v>2795</v>
      </c>
      <c r="AH633" s="16">
        <v>0.35499999999999998</v>
      </c>
      <c r="AI633" s="16">
        <v>1.484</v>
      </c>
      <c r="AJ633" s="16">
        <v>0.52700000000000002</v>
      </c>
      <c r="AK633" s="15" t="s">
        <v>485</v>
      </c>
    </row>
    <row r="634" spans="1:37" x14ac:dyDescent="0.5">
      <c r="A634" s="16" t="s">
        <v>2796</v>
      </c>
      <c r="B634" s="16" t="s">
        <v>2797</v>
      </c>
      <c r="C634" s="16" t="s">
        <v>2798</v>
      </c>
      <c r="D634" s="16">
        <v>44318917.75</v>
      </c>
      <c r="E634" s="16">
        <v>325905.78125</v>
      </c>
      <c r="F634" s="16"/>
      <c r="G634" s="16"/>
      <c r="H634" s="16"/>
      <c r="I634" s="16">
        <v>90749500.5</v>
      </c>
      <c r="J634" s="16"/>
      <c r="K634" s="16">
        <v>54933860</v>
      </c>
      <c r="L634" s="16">
        <v>485328.875</v>
      </c>
      <c r="M634" s="16">
        <v>405</v>
      </c>
      <c r="N634" s="16">
        <v>46.2</v>
      </c>
      <c r="O634" s="16">
        <f t="shared" si="124"/>
        <v>337588141.86000001</v>
      </c>
      <c r="P634" s="16">
        <f t="shared" si="125"/>
        <v>-261038425.54749998</v>
      </c>
      <c r="Q634" s="16">
        <f t="shared" si="123"/>
        <v>0</v>
      </c>
      <c r="R634" s="17">
        <v>80000</v>
      </c>
      <c r="S634" s="16">
        <f t="shared" si="126"/>
        <v>67167783.689062506</v>
      </c>
      <c r="T634" s="16">
        <f t="shared" si="127"/>
        <v>6018078.0499999998</v>
      </c>
      <c r="U634" s="16">
        <f t="shared" si="128"/>
        <v>-44318917.75</v>
      </c>
      <c r="V634" s="17">
        <f>MEDIAN(S634:U634)</f>
        <v>6018078.0499999998</v>
      </c>
      <c r="W634" s="16">
        <f t="shared" si="129"/>
        <v>16.287712379549451</v>
      </c>
      <c r="X634" s="16">
        <f t="shared" si="130"/>
        <v>22.520871386799303</v>
      </c>
      <c r="Y634" s="3">
        <f t="shared" si="131"/>
        <v>75.225975625000004</v>
      </c>
      <c r="Z634" s="3">
        <f t="shared" si="132"/>
        <v>6.2331590072498555</v>
      </c>
      <c r="AA634" s="3">
        <f t="shared" si="133"/>
        <v>0.92805266039117107</v>
      </c>
      <c r="AB634" s="3">
        <f t="shared" si="134"/>
        <v>3.2427379957398819E-2</v>
      </c>
      <c r="AC634" s="16" t="s">
        <v>409</v>
      </c>
      <c r="AD634" s="16" t="s">
        <v>728</v>
      </c>
      <c r="AE634" s="16" t="s">
        <v>396</v>
      </c>
      <c r="AF634" s="16" t="s">
        <v>44</v>
      </c>
      <c r="AG634" s="16" t="s">
        <v>892</v>
      </c>
      <c r="AH634" s="16">
        <v>1.359</v>
      </c>
      <c r="AI634" s="16">
        <v>4.2000000000000003E-2</v>
      </c>
      <c r="AJ634" s="16">
        <v>5.7000000000000002E-2</v>
      </c>
      <c r="AK634" s="15" t="s">
        <v>62</v>
      </c>
    </row>
    <row r="635" spans="1:37" x14ac:dyDescent="0.5">
      <c r="A635" s="16" t="s">
        <v>2799</v>
      </c>
      <c r="B635" s="16" t="s">
        <v>2800</v>
      </c>
      <c r="C635" s="16" t="s">
        <v>2801</v>
      </c>
      <c r="D635" s="16">
        <v>27117195.96875</v>
      </c>
      <c r="E635" s="16">
        <v>403266.1875</v>
      </c>
      <c r="F635" s="16"/>
      <c r="G635" s="16">
        <v>12406004</v>
      </c>
      <c r="H635" s="16">
        <v>1225655.125</v>
      </c>
      <c r="I635" s="16">
        <v>109992313.375</v>
      </c>
      <c r="J635" s="16">
        <v>5779721</v>
      </c>
      <c r="K635" s="16">
        <v>165954734</v>
      </c>
      <c r="L635" s="16">
        <v>625338.625</v>
      </c>
      <c r="M635" s="16">
        <v>693</v>
      </c>
      <c r="N635" s="16">
        <v>76.599999999999994</v>
      </c>
      <c r="O635" s="16">
        <f t="shared" si="124"/>
        <v>409171405.755</v>
      </c>
      <c r="P635" s="16">
        <f t="shared" si="125"/>
        <v>-86648920.695937499</v>
      </c>
      <c r="Q635" s="16">
        <f t="shared" si="123"/>
        <v>1225655.125</v>
      </c>
      <c r="R635" s="17">
        <f>MEDIAN(O635:Q635)</f>
        <v>1225655.125</v>
      </c>
      <c r="S635" s="16">
        <f t="shared" si="126"/>
        <v>203628305.40937501</v>
      </c>
      <c r="T635" s="16">
        <f t="shared" si="127"/>
        <v>7754198.9500000002</v>
      </c>
      <c r="U635" s="16">
        <f t="shared" si="128"/>
        <v>-21337474.96875</v>
      </c>
      <c r="V635" s="17">
        <f>MEDIAN(S635:U635)</f>
        <v>7754198.9500000002</v>
      </c>
      <c r="W635" s="16">
        <f t="shared" si="129"/>
        <v>20.225121659734658</v>
      </c>
      <c r="X635" s="16">
        <f t="shared" si="130"/>
        <v>22.886546320211082</v>
      </c>
      <c r="Y635" s="3">
        <f t="shared" si="131"/>
        <v>6.3265749000967952</v>
      </c>
      <c r="Z635" s="3">
        <f t="shared" si="132"/>
        <v>2.6614246604764249</v>
      </c>
      <c r="AA635" s="3">
        <f t="shared" si="133"/>
        <v>0.66040145990636101</v>
      </c>
      <c r="AB635" s="3">
        <f t="shared" si="134"/>
        <v>0.18019197534174566</v>
      </c>
      <c r="AC635" s="16" t="s">
        <v>58</v>
      </c>
      <c r="AD635" s="16" t="s">
        <v>1250</v>
      </c>
      <c r="AE635" s="16" t="s">
        <v>51</v>
      </c>
      <c r="AF635" s="16" t="s">
        <v>44</v>
      </c>
      <c r="AG635" s="16" t="s">
        <v>44</v>
      </c>
      <c r="AH635" s="16">
        <v>1.748</v>
      </c>
      <c r="AI635" s="16">
        <v>0.26700000000000002</v>
      </c>
      <c r="AJ635" s="16">
        <v>0.46600000000000003</v>
      </c>
      <c r="AK635" s="15" t="s">
        <v>62</v>
      </c>
    </row>
    <row r="636" spans="1:37" x14ac:dyDescent="0.5">
      <c r="A636" s="16" t="s">
        <v>2802</v>
      </c>
      <c r="B636" s="16" t="s">
        <v>2803</v>
      </c>
      <c r="C636" s="16" t="s">
        <v>2804</v>
      </c>
      <c r="D636" s="16">
        <v>8239902.375</v>
      </c>
      <c r="E636" s="16">
        <v>13248082.5</v>
      </c>
      <c r="F636" s="16">
        <v>9203246.5</v>
      </c>
      <c r="G636" s="16">
        <v>82041858.5</v>
      </c>
      <c r="H636" s="16">
        <v>64282097</v>
      </c>
      <c r="I636" s="16">
        <v>15663851.75</v>
      </c>
      <c r="J636" s="16">
        <v>21050638.5</v>
      </c>
      <c r="K636" s="16">
        <v>11114512.25</v>
      </c>
      <c r="L636" s="16">
        <v>7845096.84375</v>
      </c>
      <c r="M636" s="16">
        <v>213</v>
      </c>
      <c r="N636" s="16">
        <v>21.4</v>
      </c>
      <c r="O636" s="16">
        <f t="shared" si="124"/>
        <v>24033451.530000001</v>
      </c>
      <c r="P636" s="16">
        <f t="shared" si="125"/>
        <v>434693521.57624996</v>
      </c>
      <c r="Q636" s="16">
        <f t="shared" ref="Q636:Q686" si="137">(H636-F636)*1</f>
        <v>55078850.5</v>
      </c>
      <c r="R636" s="17">
        <f>MEDIAN(O636:Q636)</f>
        <v>55078850.5</v>
      </c>
      <c r="S636" s="16">
        <f t="shared" si="126"/>
        <v>-2624291.4074999997</v>
      </c>
      <c r="T636" s="16">
        <f t="shared" si="127"/>
        <v>-16841055.737500001</v>
      </c>
      <c r="U636" s="16">
        <f t="shared" si="128"/>
        <v>12810736.125</v>
      </c>
      <c r="V636" s="17">
        <f>25000</f>
        <v>25000</v>
      </c>
      <c r="W636" s="16">
        <f t="shared" si="129"/>
        <v>25.714995114838104</v>
      </c>
      <c r="X636" s="16">
        <f t="shared" si="130"/>
        <v>14.609640474436812</v>
      </c>
      <c r="Y636" s="3">
        <f t="shared" si="131"/>
        <v>4.5389473042833385E-4</v>
      </c>
      <c r="Z636" s="3">
        <f t="shared" si="132"/>
        <v>-11.105354640401295</v>
      </c>
      <c r="AA636" s="3">
        <f t="shared" si="133"/>
        <v>0.33855681117682834</v>
      </c>
      <c r="AB636" s="3">
        <f t="shared" si="134"/>
        <v>0.47036844452567317</v>
      </c>
      <c r="AC636" s="16" t="s">
        <v>58</v>
      </c>
      <c r="AD636" s="16" t="s">
        <v>311</v>
      </c>
      <c r="AE636" s="16" t="s">
        <v>43</v>
      </c>
      <c r="AF636" s="16" t="s">
        <v>44</v>
      </c>
      <c r="AG636" s="16" t="s">
        <v>1834</v>
      </c>
      <c r="AH636" s="16">
        <v>1.208</v>
      </c>
      <c r="AI636" s="16">
        <v>0.14299999999999999</v>
      </c>
      <c r="AJ636" s="16">
        <v>0.17299999999999999</v>
      </c>
      <c r="AK636" s="15" t="s">
        <v>45</v>
      </c>
    </row>
    <row r="637" spans="1:37" x14ac:dyDescent="0.5">
      <c r="A637" s="16" t="s">
        <v>2805</v>
      </c>
      <c r="B637" s="16" t="s">
        <v>2806</v>
      </c>
      <c r="C637" s="16" t="s">
        <v>2807</v>
      </c>
      <c r="D637" s="16">
        <v>3024705.5</v>
      </c>
      <c r="E637" s="16"/>
      <c r="F637" s="16"/>
      <c r="G637" s="16"/>
      <c r="H637" s="16"/>
      <c r="I637" s="16">
        <v>14665175</v>
      </c>
      <c r="J637" s="16"/>
      <c r="K637" s="16">
        <v>5996764</v>
      </c>
      <c r="L637" s="16">
        <v>15068415</v>
      </c>
      <c r="M637" s="16">
        <v>537</v>
      </c>
      <c r="N637" s="16">
        <v>60.7</v>
      </c>
      <c r="O637" s="16">
        <f t="shared" si="124"/>
        <v>54554451</v>
      </c>
      <c r="P637" s="16">
        <f t="shared" si="125"/>
        <v>-17815515.395</v>
      </c>
      <c r="Q637" s="16">
        <f t="shared" si="137"/>
        <v>0</v>
      </c>
      <c r="R637" s="17">
        <v>80000</v>
      </c>
      <c r="S637" s="16">
        <f t="shared" si="126"/>
        <v>7376019.7199999997</v>
      </c>
      <c r="T637" s="16">
        <f t="shared" si="127"/>
        <v>186848346</v>
      </c>
      <c r="U637" s="16">
        <f t="shared" si="128"/>
        <v>-3024705.5</v>
      </c>
      <c r="V637" s="17">
        <f>MEDIAN(S637:U637)</f>
        <v>7376019.7199999997</v>
      </c>
      <c r="W637" s="16">
        <f t="shared" si="129"/>
        <v>16.287712379549451</v>
      </c>
      <c r="X637" s="16">
        <f t="shared" si="130"/>
        <v>22.814411082183099</v>
      </c>
      <c r="Y637" s="3">
        <f t="shared" si="131"/>
        <v>92.200246499999992</v>
      </c>
      <c r="Z637" s="3">
        <f t="shared" si="132"/>
        <v>6.5266987026336478</v>
      </c>
      <c r="AA637" s="3">
        <f t="shared" si="133"/>
        <v>0.57545022206679852</v>
      </c>
      <c r="AB637" s="3">
        <f t="shared" si="134"/>
        <v>0.23999223800586905</v>
      </c>
      <c r="AC637" s="16" t="s">
        <v>937</v>
      </c>
      <c r="AD637" s="16" t="s">
        <v>994</v>
      </c>
      <c r="AE637" s="16" t="s">
        <v>1112</v>
      </c>
      <c r="AF637" s="16" t="s">
        <v>52</v>
      </c>
      <c r="AG637" s="16" t="s">
        <v>2808</v>
      </c>
      <c r="AH637" s="16">
        <v>3.1429999999999998</v>
      </c>
      <c r="AI637" s="16">
        <v>0.20599999999999999</v>
      </c>
      <c r="AJ637" s="16">
        <v>0.64800000000000002</v>
      </c>
      <c r="AK637" s="15" t="s">
        <v>485</v>
      </c>
    </row>
    <row r="638" spans="1:37" x14ac:dyDescent="0.5">
      <c r="A638" s="16" t="s">
        <v>2809</v>
      </c>
      <c r="B638" s="16" t="s">
        <v>2810</v>
      </c>
      <c r="C638" s="16" t="s">
        <v>2811</v>
      </c>
      <c r="D638" s="16">
        <v>269940011.75</v>
      </c>
      <c r="E638" s="16">
        <v>67001625.25</v>
      </c>
      <c r="F638" s="16">
        <v>75177163.375</v>
      </c>
      <c r="G638" s="16">
        <v>197371056.625</v>
      </c>
      <c r="H638" s="16">
        <v>224981202</v>
      </c>
      <c r="I638" s="16">
        <v>444697520</v>
      </c>
      <c r="J638" s="16">
        <v>303060920.1875</v>
      </c>
      <c r="K638" s="16">
        <v>313815979.5</v>
      </c>
      <c r="L638" s="16">
        <v>191076529.125</v>
      </c>
      <c r="M638" s="16">
        <v>623</v>
      </c>
      <c r="N638" s="16">
        <v>67.8</v>
      </c>
      <c r="O638" s="16">
        <f t="shared" si="124"/>
        <v>1374615726.645</v>
      </c>
      <c r="P638" s="16">
        <f t="shared" si="125"/>
        <v>-427431145.68624997</v>
      </c>
      <c r="Q638" s="16">
        <f t="shared" si="137"/>
        <v>149804038.625</v>
      </c>
      <c r="R638" s="17">
        <f t="shared" ref="R638:R643" si="138">MEDIAN(O638:Q638)</f>
        <v>149804038.625</v>
      </c>
      <c r="S638" s="16">
        <f t="shared" si="126"/>
        <v>303581655.72750002</v>
      </c>
      <c r="T638" s="16">
        <f t="shared" si="127"/>
        <v>1437152135.3</v>
      </c>
      <c r="U638" s="16">
        <f t="shared" si="128"/>
        <v>33120908.4375</v>
      </c>
      <c r="V638" s="17">
        <f>MEDIAN(S638:U638)</f>
        <v>303581655.72750002</v>
      </c>
      <c r="W638" s="16">
        <f t="shared" si="129"/>
        <v>27.158501277593292</v>
      </c>
      <c r="X638" s="16">
        <f t="shared" si="130"/>
        <v>28.177509375970384</v>
      </c>
      <c r="Y638" s="3">
        <f t="shared" si="131"/>
        <v>2.0265251759162979</v>
      </c>
      <c r="Z638" s="3">
        <f t="shared" si="132"/>
        <v>1.0190080983770948</v>
      </c>
      <c r="AA638" s="3">
        <f t="shared" si="133"/>
        <v>0.81852999284907169</v>
      </c>
      <c r="AB638" s="3">
        <f t="shared" si="134"/>
        <v>8.696540239718463E-2</v>
      </c>
      <c r="AC638" s="16" t="s">
        <v>649</v>
      </c>
      <c r="AD638" s="16" t="s">
        <v>2812</v>
      </c>
      <c r="AE638" s="16" t="s">
        <v>51</v>
      </c>
      <c r="AF638" s="16" t="s">
        <v>44</v>
      </c>
      <c r="AG638" s="16" t="s">
        <v>2813</v>
      </c>
      <c r="AH638" s="16">
        <v>4.0309999999999997</v>
      </c>
      <c r="AI638" s="16">
        <v>0.33400000000000002</v>
      </c>
      <c r="AJ638" s="16">
        <v>1.347</v>
      </c>
      <c r="AK638" s="15" t="s">
        <v>62</v>
      </c>
    </row>
    <row r="639" spans="1:37" x14ac:dyDescent="0.5">
      <c r="A639" s="16" t="s">
        <v>2814</v>
      </c>
      <c r="B639" s="16" t="s">
        <v>2815</v>
      </c>
      <c r="C639" s="16" t="s">
        <v>2816</v>
      </c>
      <c r="D639" s="16">
        <v>8239902.375</v>
      </c>
      <c r="E639" s="16">
        <v>13248082.5</v>
      </c>
      <c r="F639" s="16">
        <v>9203246.5</v>
      </c>
      <c r="G639" s="16">
        <v>76815112</v>
      </c>
      <c r="H639" s="16">
        <v>64282097</v>
      </c>
      <c r="I639" s="16">
        <v>15663851.75</v>
      </c>
      <c r="J639" s="16">
        <v>21050638.5</v>
      </c>
      <c r="K639" s="16">
        <v>11114512.25</v>
      </c>
      <c r="L639" s="16">
        <v>7594597.375</v>
      </c>
      <c r="M639" s="16">
        <v>221</v>
      </c>
      <c r="N639" s="16">
        <v>22.3</v>
      </c>
      <c r="O639" s="16">
        <f t="shared" si="124"/>
        <v>24033451.530000001</v>
      </c>
      <c r="P639" s="16">
        <f t="shared" si="125"/>
        <v>403907984.69124997</v>
      </c>
      <c r="Q639" s="16">
        <f t="shared" si="137"/>
        <v>55078850.5</v>
      </c>
      <c r="R639" s="17">
        <f t="shared" si="138"/>
        <v>55078850.5</v>
      </c>
      <c r="S639" s="16">
        <f t="shared" si="126"/>
        <v>-2624291.4074999997</v>
      </c>
      <c r="T639" s="16">
        <f t="shared" si="127"/>
        <v>-19947249.150000002</v>
      </c>
      <c r="U639" s="16">
        <f t="shared" si="128"/>
        <v>12810736.125</v>
      </c>
      <c r="V639" s="17">
        <f>25000</f>
        <v>25000</v>
      </c>
      <c r="W639" s="16">
        <f t="shared" si="129"/>
        <v>25.714995114838104</v>
      </c>
      <c r="X639" s="16">
        <f t="shared" si="130"/>
        <v>14.609640474436812</v>
      </c>
      <c r="Y639" s="3">
        <f t="shared" si="131"/>
        <v>4.5389473042833385E-4</v>
      </c>
      <c r="Z639" s="3">
        <f t="shared" si="132"/>
        <v>-11.105354640401295</v>
      </c>
      <c r="AA639" s="3">
        <f t="shared" si="133"/>
        <v>0.33338015552547939</v>
      </c>
      <c r="AB639" s="3">
        <f t="shared" si="134"/>
        <v>0.47706025514472394</v>
      </c>
      <c r="AC639" s="16" t="s">
        <v>58</v>
      </c>
      <c r="AD639" s="16" t="s">
        <v>311</v>
      </c>
      <c r="AE639" s="16" t="s">
        <v>43</v>
      </c>
      <c r="AF639" s="16" t="s">
        <v>44</v>
      </c>
      <c r="AG639" s="16" t="s">
        <v>1834</v>
      </c>
      <c r="AH639" s="16">
        <v>1.208</v>
      </c>
      <c r="AI639" s="16">
        <v>0.14299999999999999</v>
      </c>
      <c r="AJ639" s="16">
        <v>0.17299999999999999</v>
      </c>
      <c r="AK639" s="15" t="s">
        <v>45</v>
      </c>
    </row>
    <row r="640" spans="1:37" x14ac:dyDescent="0.5">
      <c r="A640" s="16" t="s">
        <v>2817</v>
      </c>
      <c r="B640" s="16" t="s">
        <v>2818</v>
      </c>
      <c r="C640" s="16" t="s">
        <v>2819</v>
      </c>
      <c r="D640" s="16">
        <v>8239902.375</v>
      </c>
      <c r="E640" s="16">
        <v>13248082.5</v>
      </c>
      <c r="F640" s="16">
        <v>9203246.5</v>
      </c>
      <c r="G640" s="16">
        <v>76815112</v>
      </c>
      <c r="H640" s="16">
        <v>64282097</v>
      </c>
      <c r="I640" s="16">
        <v>15663851.75</v>
      </c>
      <c r="J640" s="16">
        <v>21050638.5</v>
      </c>
      <c r="K640" s="16">
        <v>11114512.25</v>
      </c>
      <c r="L640" s="16">
        <v>7594597.375</v>
      </c>
      <c r="M640" s="16">
        <v>219</v>
      </c>
      <c r="N640" s="16">
        <v>21.9</v>
      </c>
      <c r="O640" s="16">
        <f t="shared" si="124"/>
        <v>24033451.530000001</v>
      </c>
      <c r="P640" s="16">
        <f t="shared" si="125"/>
        <v>403907984.69124997</v>
      </c>
      <c r="Q640" s="16">
        <f t="shared" si="137"/>
        <v>55078850.5</v>
      </c>
      <c r="R640" s="17">
        <f t="shared" si="138"/>
        <v>55078850.5</v>
      </c>
      <c r="S640" s="16">
        <f t="shared" si="126"/>
        <v>-2624291.4074999997</v>
      </c>
      <c r="T640" s="16">
        <f t="shared" si="127"/>
        <v>-19947249.150000002</v>
      </c>
      <c r="U640" s="16">
        <f t="shared" si="128"/>
        <v>12810736.125</v>
      </c>
      <c r="V640" s="17">
        <f>25000</f>
        <v>25000</v>
      </c>
      <c r="W640" s="16">
        <f t="shared" si="129"/>
        <v>25.714995114838104</v>
      </c>
      <c r="X640" s="16">
        <f t="shared" si="130"/>
        <v>14.609640474436812</v>
      </c>
      <c r="Y640" s="3">
        <f t="shared" si="131"/>
        <v>4.5389473042833385E-4</v>
      </c>
      <c r="Z640" s="3">
        <f t="shared" si="132"/>
        <v>-11.105354640401295</v>
      </c>
      <c r="AA640" s="3">
        <f t="shared" si="133"/>
        <v>0.33338015552547939</v>
      </c>
      <c r="AB640" s="3">
        <f t="shared" si="134"/>
        <v>0.47706025514472394</v>
      </c>
      <c r="AC640" s="16" t="s">
        <v>58</v>
      </c>
      <c r="AD640" s="16" t="s">
        <v>311</v>
      </c>
      <c r="AE640" s="16" t="s">
        <v>43</v>
      </c>
      <c r="AF640" s="16" t="s">
        <v>44</v>
      </c>
      <c r="AG640" s="16" t="s">
        <v>1834</v>
      </c>
      <c r="AH640" s="16">
        <v>1.208</v>
      </c>
      <c r="AI640" s="16">
        <v>0.14299999999999999</v>
      </c>
      <c r="AJ640" s="16">
        <v>0.17299999999999999</v>
      </c>
      <c r="AK640" s="15" t="s">
        <v>45</v>
      </c>
    </row>
    <row r="641" spans="1:37" x14ac:dyDescent="0.5">
      <c r="A641" s="16" t="s">
        <v>2820</v>
      </c>
      <c r="B641" s="16" t="s">
        <v>2821</v>
      </c>
      <c r="C641" s="16" t="s">
        <v>2822</v>
      </c>
      <c r="D641" s="16">
        <v>21622710.875</v>
      </c>
      <c r="E641" s="16">
        <v>15678932.3125</v>
      </c>
      <c r="F641" s="16">
        <v>22414893</v>
      </c>
      <c r="G641" s="16">
        <v>42270402.25</v>
      </c>
      <c r="H641" s="16">
        <v>26726431.5</v>
      </c>
      <c r="I641" s="16">
        <v>37601088.5</v>
      </c>
      <c r="J641" s="16">
        <v>36379248.75</v>
      </c>
      <c r="K641" s="16">
        <v>13973017.5</v>
      </c>
      <c r="L641" s="16">
        <v>11459068.875</v>
      </c>
      <c r="M641" s="16">
        <v>469</v>
      </c>
      <c r="N641" s="16">
        <v>51.9</v>
      </c>
      <c r="O641" s="16">
        <f t="shared" si="124"/>
        <v>56492647.260000005</v>
      </c>
      <c r="P641" s="16">
        <f t="shared" si="125"/>
        <v>121614902.19874999</v>
      </c>
      <c r="Q641" s="16">
        <f t="shared" si="137"/>
        <v>4311538.5</v>
      </c>
      <c r="R641" s="17">
        <f t="shared" si="138"/>
        <v>56492647.260000005</v>
      </c>
      <c r="S641" s="16">
        <f t="shared" si="126"/>
        <v>-2098275.2193749999</v>
      </c>
      <c r="T641" s="16">
        <f t="shared" si="127"/>
        <v>-135852219.15000001</v>
      </c>
      <c r="U641" s="16">
        <f t="shared" si="128"/>
        <v>14756537.875</v>
      </c>
      <c r="V641" s="17">
        <f>25000</f>
        <v>25000</v>
      </c>
      <c r="W641" s="16">
        <f t="shared" si="129"/>
        <v>25.751559771530058</v>
      </c>
      <c r="X641" s="16">
        <f t="shared" si="130"/>
        <v>14.609640474436812</v>
      </c>
      <c r="Y641" s="3">
        <f t="shared" si="131"/>
        <v>4.4253546634026152E-4</v>
      </c>
      <c r="Z641" s="3">
        <f t="shared" si="132"/>
        <v>-11.141919297093242</v>
      </c>
      <c r="AA641" s="3">
        <f t="shared" si="133"/>
        <v>0.33229265045069223</v>
      </c>
      <c r="AB641" s="3">
        <f t="shared" si="134"/>
        <v>0.47847926421032594</v>
      </c>
      <c r="AC641" s="16" t="s">
        <v>97</v>
      </c>
      <c r="AD641" s="16" t="s">
        <v>355</v>
      </c>
      <c r="AE641" s="16" t="s">
        <v>44</v>
      </c>
      <c r="AF641" s="16" t="s">
        <v>52</v>
      </c>
      <c r="AG641" s="16" t="s">
        <v>2823</v>
      </c>
      <c r="AH641" s="16">
        <v>0.64600000000000002</v>
      </c>
      <c r="AI641" s="16">
        <v>0.57499999999999996</v>
      </c>
      <c r="AJ641" s="16">
        <v>0.372</v>
      </c>
      <c r="AK641" s="15" t="s">
        <v>101</v>
      </c>
    </row>
    <row r="642" spans="1:37" x14ac:dyDescent="0.5">
      <c r="A642" s="16" t="s">
        <v>2824</v>
      </c>
      <c r="B642" s="16" t="s">
        <v>2825</v>
      </c>
      <c r="C642" s="16" t="s">
        <v>2826</v>
      </c>
      <c r="D642" s="16">
        <v>94966592.1875</v>
      </c>
      <c r="E642" s="16">
        <v>85378459.25</v>
      </c>
      <c r="F642" s="16">
        <v>74794116.25</v>
      </c>
      <c r="G642" s="16">
        <v>309646380</v>
      </c>
      <c r="H642" s="16">
        <v>129532140.5</v>
      </c>
      <c r="I642" s="16">
        <v>97613405.25</v>
      </c>
      <c r="J642" s="16">
        <v>149118425.375</v>
      </c>
      <c r="K642" s="16">
        <v>74877693.5</v>
      </c>
      <c r="L642" s="16">
        <v>74395053.5</v>
      </c>
      <c r="M642" s="16">
        <v>586</v>
      </c>
      <c r="N642" s="16">
        <v>66.400000000000006</v>
      </c>
      <c r="O642" s="16">
        <f t="shared" ref="O642:O686" si="139">(I642-F642)*3.72</f>
        <v>84887755.079999998</v>
      </c>
      <c r="P642" s="16">
        <f t="shared" ref="P642:P686" si="140">(G642-D642)*5.89</f>
        <v>1264463950.215625</v>
      </c>
      <c r="Q642" s="16">
        <f t="shared" si="137"/>
        <v>54738024.25</v>
      </c>
      <c r="R642" s="17">
        <f t="shared" si="138"/>
        <v>84887755.079999998</v>
      </c>
      <c r="S642" s="16">
        <f t="shared" ref="S642:S686" si="141">(K642-E642)*1.23</f>
        <v>-12915941.872500001</v>
      </c>
      <c r="T642" s="16">
        <f t="shared" ref="T642:T686" si="142">(L642-F642)*12.4</f>
        <v>-4948378.1000000006</v>
      </c>
      <c r="U642" s="16">
        <f t="shared" ref="U642:U686" si="143">(J642-D642)*1</f>
        <v>54151833.1875</v>
      </c>
      <c r="V642" s="17">
        <f>25000</f>
        <v>25000</v>
      </c>
      <c r="W642" s="16">
        <f t="shared" ref="W642:W686" si="144">LOG(R642,2)</f>
        <v>26.339053126595008</v>
      </c>
      <c r="X642" s="16">
        <f t="shared" ref="X642:X686" si="145">LOG(V642,2)</f>
        <v>14.609640474436812</v>
      </c>
      <c r="Y642" s="3">
        <f t="shared" ref="Y642:Y686" si="146">V642/R642</f>
        <v>2.9450655134464891E-4</v>
      </c>
      <c r="Z642" s="3">
        <f t="shared" ref="Z642:Z686" si="147">LOG(Y642,2)</f>
        <v>-11.729412652158199</v>
      </c>
      <c r="AA642" s="3">
        <f t="shared" ref="AA642:AA686" si="148">TTEST(O642:Q642,S642:U642,2,1)</f>
        <v>0.37973866519645205</v>
      </c>
      <c r="AB642" s="3">
        <f t="shared" ref="AB642:AB686" si="149">-LOG(AA642)</f>
        <v>0.42051518050955122</v>
      </c>
      <c r="AC642" s="16" t="s">
        <v>447</v>
      </c>
      <c r="AD642" s="16" t="s">
        <v>2487</v>
      </c>
      <c r="AE642" s="16" t="s">
        <v>60</v>
      </c>
      <c r="AF642" s="16" t="s">
        <v>44</v>
      </c>
      <c r="AG642" s="16" t="s">
        <v>2827</v>
      </c>
      <c r="AH642" s="16">
        <v>0.877</v>
      </c>
      <c r="AI642" s="16">
        <v>0.65900000000000003</v>
      </c>
      <c r="AJ642" s="16">
        <v>0.57799999999999996</v>
      </c>
      <c r="AK642" s="15" t="s">
        <v>45</v>
      </c>
    </row>
    <row r="643" spans="1:37" x14ac:dyDescent="0.5">
      <c r="A643" s="16" t="s">
        <v>2828</v>
      </c>
      <c r="B643" s="16" t="s">
        <v>2829</v>
      </c>
      <c r="C643" s="16" t="s">
        <v>2830</v>
      </c>
      <c r="D643" s="16">
        <v>234052505</v>
      </c>
      <c r="E643" s="16">
        <v>249929480</v>
      </c>
      <c r="F643" s="16">
        <v>339922668.1875</v>
      </c>
      <c r="G643" s="16">
        <v>250791001.375</v>
      </c>
      <c r="H643" s="16">
        <v>232592489.875</v>
      </c>
      <c r="I643" s="16">
        <v>376478588.0625</v>
      </c>
      <c r="J643" s="16">
        <v>177708077.21875</v>
      </c>
      <c r="K643" s="16">
        <v>236547431</v>
      </c>
      <c r="L643" s="16">
        <v>98047101.25</v>
      </c>
      <c r="M643" s="16">
        <v>1136</v>
      </c>
      <c r="N643" s="16">
        <v>131.9</v>
      </c>
      <c r="O643" s="16">
        <f t="shared" si="139"/>
        <v>135988021.935</v>
      </c>
      <c r="P643" s="16">
        <f t="shared" si="140"/>
        <v>98589743.648749992</v>
      </c>
      <c r="Q643" s="16">
        <f t="shared" si="137"/>
        <v>-107330178.3125</v>
      </c>
      <c r="R643" s="17">
        <f t="shared" si="138"/>
        <v>98589743.648749992</v>
      </c>
      <c r="S643" s="16">
        <f t="shared" si="141"/>
        <v>-16459920.27</v>
      </c>
      <c r="T643" s="16">
        <f t="shared" si="142"/>
        <v>-2999257030.0250001</v>
      </c>
      <c r="U643" s="16">
        <f t="shared" si="143"/>
        <v>-56344427.78125</v>
      </c>
      <c r="V643" s="17">
        <f>25000</f>
        <v>25000</v>
      </c>
      <c r="W643" s="16">
        <f t="shared" si="144"/>
        <v>26.554934234174574</v>
      </c>
      <c r="X643" s="16">
        <f t="shared" si="145"/>
        <v>14.609640474436812</v>
      </c>
      <c r="Y643" s="3">
        <f t="shared" si="146"/>
        <v>2.5357607267008012E-4</v>
      </c>
      <c r="Z643" s="3">
        <f t="shared" si="147"/>
        <v>-11.945293759737764</v>
      </c>
      <c r="AA643" s="3">
        <f t="shared" si="148"/>
        <v>0.40454119892586027</v>
      </c>
      <c r="AB643" s="3">
        <f t="shared" si="149"/>
        <v>0.39303724276608171</v>
      </c>
      <c r="AC643" s="16" t="s">
        <v>329</v>
      </c>
      <c r="AD643" s="16" t="s">
        <v>621</v>
      </c>
      <c r="AE643" s="16" t="s">
        <v>80</v>
      </c>
      <c r="AF643" s="16" t="s">
        <v>44</v>
      </c>
      <c r="AG643" s="16" t="s">
        <v>44</v>
      </c>
      <c r="AH643" s="16">
        <v>0.71099999999999997</v>
      </c>
      <c r="AI643" s="16">
        <v>0.997</v>
      </c>
      <c r="AJ643" s="16">
        <v>0.70899999999999996</v>
      </c>
      <c r="AK643" s="15" t="s">
        <v>82</v>
      </c>
    </row>
    <row r="644" spans="1:37" x14ac:dyDescent="0.5">
      <c r="A644" s="16" t="s">
        <v>2831</v>
      </c>
      <c r="B644" s="16" t="s">
        <v>2832</v>
      </c>
      <c r="C644" s="16" t="s">
        <v>2833</v>
      </c>
      <c r="D644" s="16">
        <v>7281276.6875</v>
      </c>
      <c r="E644" s="16">
        <v>20757045.125</v>
      </c>
      <c r="F644" s="16">
        <v>161468359.5</v>
      </c>
      <c r="G644" s="16">
        <v>43980867</v>
      </c>
      <c r="H644" s="16">
        <v>134711824.5</v>
      </c>
      <c r="I644" s="16">
        <v>74272913</v>
      </c>
      <c r="J644" s="16">
        <v>101168391.5</v>
      </c>
      <c r="K644" s="16">
        <v>27389279</v>
      </c>
      <c r="L644" s="16">
        <v>22900159.5</v>
      </c>
      <c r="M644" s="16">
        <v>372</v>
      </c>
      <c r="N644" s="16">
        <v>40.9</v>
      </c>
      <c r="O644" s="16">
        <f t="shared" si="139"/>
        <v>-324367060.98000002</v>
      </c>
      <c r="P644" s="16">
        <f t="shared" si="140"/>
        <v>216160586.94062498</v>
      </c>
      <c r="Q644" s="16">
        <f t="shared" si="137"/>
        <v>-26756535</v>
      </c>
      <c r="R644" s="17">
        <v>80000</v>
      </c>
      <c r="S644" s="16">
        <f t="shared" si="141"/>
        <v>8157647.6662499998</v>
      </c>
      <c r="T644" s="16">
        <f t="shared" si="142"/>
        <v>-1718245680</v>
      </c>
      <c r="U644" s="16">
        <f t="shared" si="143"/>
        <v>93887114.8125</v>
      </c>
      <c r="V644" s="17">
        <f>MEDIAN(S644:U644)</f>
        <v>8157647.6662499998</v>
      </c>
      <c r="W644" s="16">
        <f t="shared" si="144"/>
        <v>16.287712379549451</v>
      </c>
      <c r="X644" s="16">
        <f t="shared" si="145"/>
        <v>22.959721766926439</v>
      </c>
      <c r="Y644" s="3">
        <f t="shared" si="146"/>
        <v>101.970595828125</v>
      </c>
      <c r="Z644" s="3">
        <f t="shared" si="147"/>
        <v>6.6720093873769901</v>
      </c>
      <c r="AA644" s="3">
        <f t="shared" si="148"/>
        <v>0.56511542251093005</v>
      </c>
      <c r="AB644" s="3">
        <f t="shared" si="149"/>
        <v>0.24786284025121311</v>
      </c>
      <c r="AC644" s="16" t="s">
        <v>105</v>
      </c>
      <c r="AD644" s="16" t="s">
        <v>380</v>
      </c>
      <c r="AE644" s="16" t="s">
        <v>80</v>
      </c>
      <c r="AF644" s="16" t="s">
        <v>44</v>
      </c>
      <c r="AG644" s="16" t="s">
        <v>2834</v>
      </c>
      <c r="AH644" s="16">
        <v>1.32</v>
      </c>
      <c r="AI644" s="16">
        <v>0.27900000000000003</v>
      </c>
      <c r="AJ644" s="16">
        <v>0.36899999999999999</v>
      </c>
      <c r="AK644" s="15" t="s">
        <v>485</v>
      </c>
    </row>
    <row r="645" spans="1:37" x14ac:dyDescent="0.5">
      <c r="A645" s="16" t="s">
        <v>2835</v>
      </c>
      <c r="B645" s="16" t="s">
        <v>2836</v>
      </c>
      <c r="C645" s="16" t="s">
        <v>2837</v>
      </c>
      <c r="D645" s="16">
        <v>9095730.78125</v>
      </c>
      <c r="E645" s="16"/>
      <c r="F645" s="16"/>
      <c r="G645" s="16"/>
      <c r="H645" s="16"/>
      <c r="I645" s="16">
        <v>31043298.125</v>
      </c>
      <c r="J645" s="16"/>
      <c r="K645" s="16">
        <v>12523008.5</v>
      </c>
      <c r="L645" s="16">
        <v>679901.5</v>
      </c>
      <c r="M645" s="16">
        <v>154</v>
      </c>
      <c r="N645" s="16">
        <v>16.8</v>
      </c>
      <c r="O645" s="16">
        <f t="shared" si="139"/>
        <v>115481069.02500001</v>
      </c>
      <c r="P645" s="16">
        <f t="shared" si="140"/>
        <v>-53573854.301562496</v>
      </c>
      <c r="Q645" s="16">
        <f t="shared" si="137"/>
        <v>0</v>
      </c>
      <c r="R645" s="17">
        <v>80000</v>
      </c>
      <c r="S645" s="16">
        <f t="shared" si="141"/>
        <v>15403300.455</v>
      </c>
      <c r="T645" s="16">
        <f t="shared" si="142"/>
        <v>8430778.5999999996</v>
      </c>
      <c r="U645" s="16">
        <f t="shared" si="143"/>
        <v>-9095730.78125</v>
      </c>
      <c r="V645" s="17">
        <f>MEDIAN(S645:U645)</f>
        <v>8430778.5999999996</v>
      </c>
      <c r="W645" s="16">
        <f t="shared" si="144"/>
        <v>16.287712379549451</v>
      </c>
      <c r="X645" s="16">
        <f t="shared" si="145"/>
        <v>23.007234442542362</v>
      </c>
      <c r="Y645" s="3">
        <f t="shared" si="146"/>
        <v>105.3847325</v>
      </c>
      <c r="Z645" s="3">
        <f t="shared" si="147"/>
        <v>6.7195220629929135</v>
      </c>
      <c r="AA645" s="3">
        <f t="shared" si="148"/>
        <v>0.76936841889811758</v>
      </c>
      <c r="AB645" s="3">
        <f t="shared" si="149"/>
        <v>0.11386564462105878</v>
      </c>
      <c r="AC645" s="16" t="s">
        <v>847</v>
      </c>
      <c r="AD645" s="16" t="s">
        <v>650</v>
      </c>
      <c r="AE645" s="16" t="s">
        <v>804</v>
      </c>
      <c r="AF645" s="16" t="s">
        <v>44</v>
      </c>
      <c r="AG645" s="16" t="s">
        <v>44</v>
      </c>
      <c r="AH645" s="16">
        <v>0.32100000000000001</v>
      </c>
      <c r="AI645" s="16">
        <v>0.29299999999999998</v>
      </c>
      <c r="AJ645" s="16">
        <v>9.4E-2</v>
      </c>
      <c r="AK645" s="15" t="s">
        <v>62</v>
      </c>
    </row>
    <row r="646" spans="1:37" x14ac:dyDescent="0.5">
      <c r="A646" s="16" t="s">
        <v>2838</v>
      </c>
      <c r="B646" s="16" t="s">
        <v>2839</v>
      </c>
      <c r="C646" s="16" t="s">
        <v>2840</v>
      </c>
      <c r="D646" s="16">
        <v>70444151.75</v>
      </c>
      <c r="E646" s="16">
        <v>131491949.5</v>
      </c>
      <c r="F646" s="16">
        <v>225920264.125</v>
      </c>
      <c r="G646" s="16">
        <v>176926341.71875</v>
      </c>
      <c r="H646" s="16">
        <v>144954361.0625</v>
      </c>
      <c r="I646" s="16">
        <v>225874613.5</v>
      </c>
      <c r="J646" s="16">
        <v>121954842.875</v>
      </c>
      <c r="K646" s="16">
        <v>138709842.875</v>
      </c>
      <c r="L646" s="16">
        <v>47226253.5</v>
      </c>
      <c r="M646" s="16">
        <v>1259</v>
      </c>
      <c r="N646" s="16">
        <v>138.30000000000001</v>
      </c>
      <c r="O646" s="16">
        <f t="shared" si="139"/>
        <v>-169820.32500000001</v>
      </c>
      <c r="P646" s="16">
        <f t="shared" si="140"/>
        <v>627180098.91593742</v>
      </c>
      <c r="Q646" s="16">
        <f t="shared" si="137"/>
        <v>-80965903.0625</v>
      </c>
      <c r="R646" s="17">
        <v>80000</v>
      </c>
      <c r="S646" s="16">
        <f t="shared" si="141"/>
        <v>8878008.8512500003</v>
      </c>
      <c r="T646" s="16">
        <f t="shared" si="142"/>
        <v>-2215805731.75</v>
      </c>
      <c r="U646" s="16">
        <f t="shared" si="143"/>
        <v>51510691.125</v>
      </c>
      <c r="V646" s="17">
        <f>MEDIAN(S646:U646)</f>
        <v>8878008.8512500003</v>
      </c>
      <c r="W646" s="16">
        <f t="shared" si="144"/>
        <v>16.287712379549451</v>
      </c>
      <c r="X646" s="16">
        <f t="shared" si="145"/>
        <v>23.08180471633457</v>
      </c>
      <c r="Y646" s="3">
        <f t="shared" si="146"/>
        <v>110.975110640625</v>
      </c>
      <c r="Z646" s="3">
        <f t="shared" si="147"/>
        <v>6.7940923367851198</v>
      </c>
      <c r="AA646" s="3">
        <f t="shared" si="148"/>
        <v>0.45198775830576121</v>
      </c>
      <c r="AB646" s="3">
        <f t="shared" si="149"/>
        <v>0.34487332751661076</v>
      </c>
      <c r="AC646" s="16" t="s">
        <v>44</v>
      </c>
      <c r="AD646" s="16" t="s">
        <v>1851</v>
      </c>
      <c r="AE646" s="16" t="s">
        <v>2841</v>
      </c>
      <c r="AF646" s="16" t="s">
        <v>44</v>
      </c>
      <c r="AG646" s="16" t="s">
        <v>44</v>
      </c>
      <c r="AH646" s="16">
        <v>0.92700000000000005</v>
      </c>
      <c r="AI646" s="16">
        <v>0.74299999999999999</v>
      </c>
      <c r="AJ646" s="16">
        <v>0.68899999999999995</v>
      </c>
      <c r="AK646" s="15" t="s">
        <v>62</v>
      </c>
    </row>
    <row r="647" spans="1:37" s="31" customFormat="1" x14ac:dyDescent="0.5">
      <c r="A647" s="28" t="s">
        <v>2842</v>
      </c>
      <c r="B647" s="28" t="s">
        <v>2843</v>
      </c>
      <c r="C647" s="28" t="s">
        <v>2844</v>
      </c>
      <c r="D647" s="28">
        <v>32425975</v>
      </c>
      <c r="E647" s="28">
        <v>21826822.5</v>
      </c>
      <c r="F647" s="28">
        <v>17295825</v>
      </c>
      <c r="G647" s="28">
        <v>56082048</v>
      </c>
      <c r="H647" s="28">
        <v>33789947.5</v>
      </c>
      <c r="I647" s="28">
        <v>48021976</v>
      </c>
      <c r="J647" s="28">
        <v>28758440</v>
      </c>
      <c r="K647" s="28">
        <v>106058422.75</v>
      </c>
      <c r="L647" s="28">
        <v>12996374.125</v>
      </c>
      <c r="M647" s="28">
        <v>289</v>
      </c>
      <c r="N647" s="28">
        <v>32</v>
      </c>
      <c r="O647" s="28">
        <f t="shared" si="139"/>
        <v>114301281.72</v>
      </c>
      <c r="P647" s="28">
        <f t="shared" si="140"/>
        <v>139334269.97</v>
      </c>
      <c r="Q647" s="28">
        <f t="shared" si="137"/>
        <v>16494122.5</v>
      </c>
      <c r="R647" s="28">
        <f>MEDIAN(O647:Q647)</f>
        <v>114301281.72</v>
      </c>
      <c r="S647" s="28">
        <f t="shared" si="141"/>
        <v>103604868.3075</v>
      </c>
      <c r="T647" s="28">
        <f t="shared" si="142"/>
        <v>-53313190.850000001</v>
      </c>
      <c r="U647" s="28">
        <f t="shared" si="143"/>
        <v>-3667535</v>
      </c>
      <c r="V647" s="28">
        <f>25000</f>
        <v>25000</v>
      </c>
      <c r="W647" s="28">
        <f t="shared" si="144"/>
        <v>26.768266340435371</v>
      </c>
      <c r="X647" s="28">
        <f t="shared" si="145"/>
        <v>14.609640474436812</v>
      </c>
      <c r="Y647" s="22">
        <f t="shared" si="146"/>
        <v>2.1872020701606531E-4</v>
      </c>
      <c r="Z647" s="22">
        <f t="shared" si="147"/>
        <v>-12.158625865998555</v>
      </c>
      <c r="AA647" s="22">
        <f t="shared" si="148"/>
        <v>0.3348221975225979</v>
      </c>
      <c r="AB647" s="22">
        <f t="shared" si="149"/>
        <v>0.47518575754254233</v>
      </c>
      <c r="AC647" s="28" t="s">
        <v>112</v>
      </c>
      <c r="AD647" s="28" t="s">
        <v>355</v>
      </c>
      <c r="AE647" s="28" t="s">
        <v>396</v>
      </c>
      <c r="AF647" s="28" t="s">
        <v>52</v>
      </c>
      <c r="AG647" s="28" t="s">
        <v>44</v>
      </c>
      <c r="AH647" s="28">
        <v>1.3180000000000001</v>
      </c>
      <c r="AI647" s="28">
        <v>0.45500000000000002</v>
      </c>
      <c r="AJ647" s="28">
        <v>0.59899999999999998</v>
      </c>
      <c r="AK647" s="30" t="s">
        <v>101</v>
      </c>
    </row>
    <row r="648" spans="1:37" x14ac:dyDescent="0.5">
      <c r="A648" s="16" t="s">
        <v>2845</v>
      </c>
      <c r="B648" s="16" t="s">
        <v>2846</v>
      </c>
      <c r="C648" s="16" t="s">
        <v>2847</v>
      </c>
      <c r="D648" s="16">
        <v>1093914.125</v>
      </c>
      <c r="E648" s="16">
        <v>67954306.75</v>
      </c>
      <c r="F648" s="16">
        <v>77818660</v>
      </c>
      <c r="G648" s="16">
        <v>35304740</v>
      </c>
      <c r="H648" s="16">
        <v>55296256</v>
      </c>
      <c r="I648" s="16">
        <v>75303865.3125</v>
      </c>
      <c r="J648" s="16">
        <v>44351921.5625</v>
      </c>
      <c r="K648" s="16">
        <v>76527635.625</v>
      </c>
      <c r="L648" s="16">
        <v>40211582.5</v>
      </c>
      <c r="M648" s="16">
        <v>284</v>
      </c>
      <c r="N648" s="16">
        <v>32.700000000000003</v>
      </c>
      <c r="O648" s="16">
        <f t="shared" si="139"/>
        <v>-9355036.2375000007</v>
      </c>
      <c r="P648" s="16">
        <f t="shared" si="140"/>
        <v>201501764.40375</v>
      </c>
      <c r="Q648" s="16">
        <f t="shared" si="137"/>
        <v>-22522404</v>
      </c>
      <c r="R648" s="17">
        <v>80000</v>
      </c>
      <c r="S648" s="16">
        <f t="shared" si="141"/>
        <v>10545194.516249999</v>
      </c>
      <c r="T648" s="16">
        <f t="shared" si="142"/>
        <v>-466327761</v>
      </c>
      <c r="U648" s="16">
        <f t="shared" si="143"/>
        <v>43258007.4375</v>
      </c>
      <c r="V648" s="17">
        <f>MEDIAN(S648:U648)</f>
        <v>10545194.516249999</v>
      </c>
      <c r="W648" s="16">
        <f t="shared" si="144"/>
        <v>16.287712379549451</v>
      </c>
      <c r="X648" s="16">
        <f t="shared" si="145"/>
        <v>23.330082371485485</v>
      </c>
      <c r="Y648" s="3">
        <f t="shared" si="146"/>
        <v>131.81493145312498</v>
      </c>
      <c r="Z648" s="3">
        <f t="shared" si="147"/>
        <v>7.0423699919360354</v>
      </c>
      <c r="AA648" s="3">
        <f t="shared" si="148"/>
        <v>0.49936600519577046</v>
      </c>
      <c r="AB648" s="3">
        <f t="shared" si="149"/>
        <v>0.30158102597827752</v>
      </c>
      <c r="AC648" s="16" t="s">
        <v>1312</v>
      </c>
      <c r="AD648" s="16" t="s">
        <v>389</v>
      </c>
      <c r="AE648" s="16" t="s">
        <v>80</v>
      </c>
      <c r="AF648" s="16" t="s">
        <v>44</v>
      </c>
      <c r="AG648" s="16" t="s">
        <v>2848</v>
      </c>
      <c r="AH648" s="16">
        <v>0.65300000000000002</v>
      </c>
      <c r="AI648" s="16">
        <v>1.2290000000000001</v>
      </c>
      <c r="AJ648" s="16">
        <v>0.80200000000000005</v>
      </c>
      <c r="AK648" s="15" t="s">
        <v>485</v>
      </c>
    </row>
    <row r="649" spans="1:37" x14ac:dyDescent="0.5">
      <c r="A649" s="16" t="s">
        <v>2849</v>
      </c>
      <c r="B649" s="16" t="s">
        <v>2850</v>
      </c>
      <c r="C649" s="16" t="s">
        <v>2851</v>
      </c>
      <c r="D649" s="16">
        <v>217565022</v>
      </c>
      <c r="E649" s="16">
        <v>291822214</v>
      </c>
      <c r="F649" s="16">
        <v>410630790</v>
      </c>
      <c r="G649" s="16">
        <v>239181289</v>
      </c>
      <c r="H649" s="16">
        <v>303473071</v>
      </c>
      <c r="I649" s="16">
        <v>570953370</v>
      </c>
      <c r="J649" s="16">
        <v>343201554</v>
      </c>
      <c r="K649" s="16">
        <v>448252162</v>
      </c>
      <c r="L649" s="16">
        <v>266682219</v>
      </c>
      <c r="M649" s="16">
        <v>248</v>
      </c>
      <c r="N649" s="16">
        <v>28.5</v>
      </c>
      <c r="O649" s="16">
        <f t="shared" si="139"/>
        <v>596399997.60000002</v>
      </c>
      <c r="P649" s="16">
        <f t="shared" si="140"/>
        <v>127319812.63</v>
      </c>
      <c r="Q649" s="16">
        <f t="shared" si="137"/>
        <v>-107157719</v>
      </c>
      <c r="R649" s="17">
        <f>MEDIAN(O649:Q649)</f>
        <v>127319812.63</v>
      </c>
      <c r="S649" s="16">
        <f t="shared" si="141"/>
        <v>192408836.03999999</v>
      </c>
      <c r="T649" s="16">
        <f t="shared" si="142"/>
        <v>-1784962280.4000001</v>
      </c>
      <c r="U649" s="16">
        <f t="shared" si="143"/>
        <v>125636532</v>
      </c>
      <c r="V649" s="17">
        <f>MEDIAN(S649:U649)</f>
        <v>125636532</v>
      </c>
      <c r="W649" s="16">
        <f t="shared" si="144"/>
        <v>26.923881698047065</v>
      </c>
      <c r="X649" s="16">
        <f t="shared" si="145"/>
        <v>26.904680784410463</v>
      </c>
      <c r="Y649" s="3">
        <f t="shared" si="146"/>
        <v>0.986779114772249</v>
      </c>
      <c r="Z649" s="3">
        <f t="shared" si="147"/>
        <v>-1.920091363660251E-2</v>
      </c>
      <c r="AA649" s="3">
        <f t="shared" si="148"/>
        <v>0.38886649964371012</v>
      </c>
      <c r="AB649" s="3">
        <f t="shared" si="149"/>
        <v>0.41019946916046079</v>
      </c>
      <c r="AC649" s="16" t="s">
        <v>105</v>
      </c>
      <c r="AD649" s="16" t="s">
        <v>1975</v>
      </c>
      <c r="AE649" s="16" t="s">
        <v>80</v>
      </c>
      <c r="AF649" s="16" t="s">
        <v>44</v>
      </c>
      <c r="AG649" s="16" t="s">
        <v>2852</v>
      </c>
      <c r="AH649" s="16">
        <v>1.1759999999999999</v>
      </c>
      <c r="AI649" s="16">
        <v>0.96199999999999997</v>
      </c>
      <c r="AJ649" s="16">
        <v>1.131</v>
      </c>
      <c r="AK649" s="15" t="s">
        <v>485</v>
      </c>
    </row>
    <row r="650" spans="1:37" x14ac:dyDescent="0.5">
      <c r="A650" s="16" t="s">
        <v>2853</v>
      </c>
      <c r="B650" s="16" t="s">
        <v>2854</v>
      </c>
      <c r="C650" s="16" t="s">
        <v>2855</v>
      </c>
      <c r="D650" s="16">
        <v>21231012.5</v>
      </c>
      <c r="E650" s="16">
        <v>9524786.375</v>
      </c>
      <c r="F650" s="16">
        <v>2082378.375</v>
      </c>
      <c r="G650" s="16">
        <v>3826268.75</v>
      </c>
      <c r="H650" s="16"/>
      <c r="I650" s="16">
        <v>31369503.25</v>
      </c>
      <c r="J650" s="16">
        <v>12320408</v>
      </c>
      <c r="K650" s="16">
        <v>18381269.75</v>
      </c>
      <c r="L650" s="16">
        <v>9598676.25</v>
      </c>
      <c r="M650" s="16">
        <v>332</v>
      </c>
      <c r="N650" s="16">
        <v>36.700000000000003</v>
      </c>
      <c r="O650" s="16">
        <f t="shared" si="139"/>
        <v>108948104.53500001</v>
      </c>
      <c r="P650" s="16">
        <f t="shared" si="140"/>
        <v>-102513940.6875</v>
      </c>
      <c r="Q650" s="16">
        <f t="shared" si="137"/>
        <v>-2082378.375</v>
      </c>
      <c r="R650" s="17">
        <v>80000</v>
      </c>
      <c r="S650" s="16">
        <f t="shared" si="141"/>
        <v>10893474.55125</v>
      </c>
      <c r="T650" s="16">
        <f t="shared" si="142"/>
        <v>93202093.650000006</v>
      </c>
      <c r="U650" s="16">
        <f t="shared" si="143"/>
        <v>-8910604.5</v>
      </c>
      <c r="V650" s="17">
        <f>MEDIAN(S650:U650)</f>
        <v>10893474.55125</v>
      </c>
      <c r="W650" s="16">
        <f t="shared" si="144"/>
        <v>16.287712379549451</v>
      </c>
      <c r="X650" s="16">
        <f t="shared" si="145"/>
        <v>23.37696084951995</v>
      </c>
      <c r="Y650" s="3">
        <f t="shared" si="146"/>
        <v>136.16843189062499</v>
      </c>
      <c r="Z650" s="3">
        <f t="shared" si="147"/>
        <v>7.0892484699705038</v>
      </c>
      <c r="AA650" s="3">
        <f t="shared" si="148"/>
        <v>0.76054899006754684</v>
      </c>
      <c r="AB650" s="3">
        <f t="shared" si="149"/>
        <v>0.11887280602814496</v>
      </c>
      <c r="AC650" s="16" t="s">
        <v>49</v>
      </c>
      <c r="AD650" s="16" t="s">
        <v>118</v>
      </c>
      <c r="AE650" s="16" t="s">
        <v>51</v>
      </c>
      <c r="AF650" s="16" t="s">
        <v>44</v>
      </c>
      <c r="AG650" s="16" t="s">
        <v>2856</v>
      </c>
      <c r="AH650" s="16">
        <v>1.294</v>
      </c>
      <c r="AI650" s="16">
        <v>0.86899999999999999</v>
      </c>
      <c r="AJ650" s="16">
        <v>1.125</v>
      </c>
      <c r="AK650" s="15" t="s">
        <v>62</v>
      </c>
    </row>
    <row r="651" spans="1:37" x14ac:dyDescent="0.5">
      <c r="A651" s="16" t="s">
        <v>2857</v>
      </c>
      <c r="B651" s="16" t="s">
        <v>2858</v>
      </c>
      <c r="C651" s="16" t="s">
        <v>2859</v>
      </c>
      <c r="D651" s="16">
        <v>73149473.375</v>
      </c>
      <c r="E651" s="16">
        <v>88076048</v>
      </c>
      <c r="F651" s="16">
        <v>11443786.4375</v>
      </c>
      <c r="G651" s="16">
        <v>462890705</v>
      </c>
      <c r="H651" s="16">
        <v>177489112</v>
      </c>
      <c r="I651" s="16">
        <v>22103105</v>
      </c>
      <c r="J651" s="16">
        <v>103653037</v>
      </c>
      <c r="K651" s="16">
        <v>31758382</v>
      </c>
      <c r="L651" s="16">
        <v>2704030.25</v>
      </c>
      <c r="M651" s="16">
        <v>130</v>
      </c>
      <c r="N651" s="16">
        <v>14.1</v>
      </c>
      <c r="O651" s="16">
        <f t="shared" si="139"/>
        <v>39652665.052500002</v>
      </c>
      <c r="P651" s="16">
        <f t="shared" si="140"/>
        <v>2295575854.2712498</v>
      </c>
      <c r="Q651" s="16">
        <f t="shared" si="137"/>
        <v>166045325.5625</v>
      </c>
      <c r="R651" s="17">
        <f t="shared" ref="R651:R656" si="150">MEDIAN(O651:Q651)</f>
        <v>166045325.5625</v>
      </c>
      <c r="S651" s="16">
        <f t="shared" si="141"/>
        <v>-69270729.179999992</v>
      </c>
      <c r="T651" s="16">
        <f t="shared" si="142"/>
        <v>-108372976.72500001</v>
      </c>
      <c r="U651" s="16">
        <f t="shared" si="143"/>
        <v>30503563.625</v>
      </c>
      <c r="V651" s="17">
        <f>25000</f>
        <v>25000</v>
      </c>
      <c r="W651" s="16">
        <f t="shared" si="144"/>
        <v>27.307001868372982</v>
      </c>
      <c r="X651" s="16">
        <f t="shared" si="145"/>
        <v>14.609640474436812</v>
      </c>
      <c r="Y651" s="3">
        <f t="shared" si="146"/>
        <v>1.5056129954462295E-4</v>
      </c>
      <c r="Z651" s="3">
        <f t="shared" si="147"/>
        <v>-12.697361393936172</v>
      </c>
      <c r="AA651" s="3">
        <f t="shared" si="148"/>
        <v>0.36559461281126826</v>
      </c>
      <c r="AB651" s="3">
        <f t="shared" si="149"/>
        <v>0.4370002124009435</v>
      </c>
      <c r="AC651" s="16" t="s">
        <v>447</v>
      </c>
      <c r="AD651" s="16" t="s">
        <v>311</v>
      </c>
      <c r="AE651" s="16" t="s">
        <v>60</v>
      </c>
      <c r="AF651" s="16" t="s">
        <v>44</v>
      </c>
      <c r="AG651" s="16" t="s">
        <v>2860</v>
      </c>
      <c r="AH651" s="16">
        <v>0.434</v>
      </c>
      <c r="AI651" s="16">
        <v>0.41199999999999998</v>
      </c>
      <c r="AJ651" s="16">
        <v>0.17899999999999999</v>
      </c>
      <c r="AK651" s="15" t="s">
        <v>45</v>
      </c>
    </row>
    <row r="652" spans="1:37" x14ac:dyDescent="0.5">
      <c r="A652" s="16" t="s">
        <v>2861</v>
      </c>
      <c r="B652" s="16" t="s">
        <v>2862</v>
      </c>
      <c r="C652" s="16" t="s">
        <v>2863</v>
      </c>
      <c r="D652" s="16">
        <v>73149473.375</v>
      </c>
      <c r="E652" s="16">
        <v>88076048</v>
      </c>
      <c r="F652" s="16">
        <v>11443786.4375</v>
      </c>
      <c r="G652" s="16">
        <v>462890705</v>
      </c>
      <c r="H652" s="16">
        <v>177489112</v>
      </c>
      <c r="I652" s="16">
        <v>22103105</v>
      </c>
      <c r="J652" s="16">
        <v>103653037</v>
      </c>
      <c r="K652" s="16">
        <v>31758382</v>
      </c>
      <c r="L652" s="16">
        <v>2704030.25</v>
      </c>
      <c r="M652" s="16">
        <v>128</v>
      </c>
      <c r="N652" s="16">
        <v>13.9</v>
      </c>
      <c r="O652" s="16">
        <f t="shared" si="139"/>
        <v>39652665.052500002</v>
      </c>
      <c r="P652" s="16">
        <f t="shared" si="140"/>
        <v>2295575854.2712498</v>
      </c>
      <c r="Q652" s="16">
        <f t="shared" si="137"/>
        <v>166045325.5625</v>
      </c>
      <c r="R652" s="17">
        <f t="shared" si="150"/>
        <v>166045325.5625</v>
      </c>
      <c r="S652" s="16">
        <f t="shared" si="141"/>
        <v>-69270729.179999992</v>
      </c>
      <c r="T652" s="16">
        <f t="shared" si="142"/>
        <v>-108372976.72500001</v>
      </c>
      <c r="U652" s="16">
        <f t="shared" si="143"/>
        <v>30503563.625</v>
      </c>
      <c r="V652" s="17">
        <f>25000</f>
        <v>25000</v>
      </c>
      <c r="W652" s="16">
        <f t="shared" si="144"/>
        <v>27.307001868372982</v>
      </c>
      <c r="X652" s="16">
        <f t="shared" si="145"/>
        <v>14.609640474436812</v>
      </c>
      <c r="Y652" s="3">
        <f t="shared" si="146"/>
        <v>1.5056129954462295E-4</v>
      </c>
      <c r="Z652" s="3">
        <f t="shared" si="147"/>
        <v>-12.697361393936172</v>
      </c>
      <c r="AA652" s="3">
        <f t="shared" si="148"/>
        <v>0.36559461281126826</v>
      </c>
      <c r="AB652" s="3">
        <f t="shared" si="149"/>
        <v>0.4370002124009435</v>
      </c>
      <c r="AC652" s="16" t="s">
        <v>447</v>
      </c>
      <c r="AD652" s="16" t="s">
        <v>311</v>
      </c>
      <c r="AE652" s="16" t="s">
        <v>60</v>
      </c>
      <c r="AF652" s="16" t="s">
        <v>44</v>
      </c>
      <c r="AG652" s="16" t="s">
        <v>933</v>
      </c>
      <c r="AH652" s="16">
        <v>0.434</v>
      </c>
      <c r="AI652" s="16">
        <v>0.41199999999999998</v>
      </c>
      <c r="AJ652" s="16">
        <v>0.17899999999999999</v>
      </c>
      <c r="AK652" s="15" t="s">
        <v>45</v>
      </c>
    </row>
    <row r="653" spans="1:37" x14ac:dyDescent="0.5">
      <c r="A653" s="16" t="s">
        <v>2864</v>
      </c>
      <c r="B653" s="16" t="s">
        <v>2865</v>
      </c>
      <c r="C653" s="16" t="s">
        <v>2866</v>
      </c>
      <c r="D653" s="16">
        <v>734908.9375</v>
      </c>
      <c r="E653" s="16">
        <v>17166997.5</v>
      </c>
      <c r="F653" s="16">
        <v>20930271.25</v>
      </c>
      <c r="G653" s="16">
        <v>83385712</v>
      </c>
      <c r="H653" s="16">
        <v>45919279</v>
      </c>
      <c r="I653" s="16">
        <v>732949.0625</v>
      </c>
      <c r="J653" s="16">
        <v>54816685</v>
      </c>
      <c r="K653" s="16"/>
      <c r="L653" s="16">
        <v>34796441.5</v>
      </c>
      <c r="M653" s="16">
        <v>432</v>
      </c>
      <c r="N653" s="16">
        <v>48.5</v>
      </c>
      <c r="O653" s="16">
        <f t="shared" si="139"/>
        <v>-75134038.537500009</v>
      </c>
      <c r="P653" s="16">
        <f t="shared" si="140"/>
        <v>486813230.03812498</v>
      </c>
      <c r="Q653" s="16">
        <f t="shared" si="137"/>
        <v>24989007.75</v>
      </c>
      <c r="R653" s="17">
        <f t="shared" si="150"/>
        <v>24989007.75</v>
      </c>
      <c r="S653" s="16">
        <f t="shared" si="141"/>
        <v>-21115406.925000001</v>
      </c>
      <c r="T653" s="16">
        <f t="shared" si="142"/>
        <v>171940511.09999999</v>
      </c>
      <c r="U653" s="16">
        <f t="shared" si="143"/>
        <v>54081776.0625</v>
      </c>
      <c r="V653" s="17">
        <f>MEDIAN(S653:U653)</f>
        <v>54081776.0625</v>
      </c>
      <c r="W653" s="16">
        <f t="shared" si="144"/>
        <v>24.574790281019311</v>
      </c>
      <c r="X653" s="16">
        <f t="shared" si="145"/>
        <v>25.688639195167561</v>
      </c>
      <c r="Y653" s="3">
        <f t="shared" si="146"/>
        <v>2.1642226295479858</v>
      </c>
      <c r="Z653" s="3">
        <f t="shared" si="147"/>
        <v>1.1138489141482484</v>
      </c>
      <c r="AA653" s="3">
        <f t="shared" si="148"/>
        <v>0.58288754281867861</v>
      </c>
      <c r="AB653" s="3">
        <f t="shared" si="149"/>
        <v>0.23441522610604545</v>
      </c>
      <c r="AC653" s="16" t="s">
        <v>2867</v>
      </c>
      <c r="AD653" s="16" t="s">
        <v>311</v>
      </c>
      <c r="AE653" s="16" t="s">
        <v>51</v>
      </c>
      <c r="AF653" s="16" t="s">
        <v>44</v>
      </c>
      <c r="AG653" s="16" t="s">
        <v>44</v>
      </c>
      <c r="AH653" s="16">
        <v>2.544</v>
      </c>
      <c r="AI653" s="16">
        <v>0.374</v>
      </c>
      <c r="AJ653" s="16">
        <v>0.95099999999999996</v>
      </c>
      <c r="AK653" s="15" t="s">
        <v>82</v>
      </c>
    </row>
    <row r="654" spans="1:37" x14ac:dyDescent="0.5">
      <c r="A654" s="16" t="s">
        <v>2868</v>
      </c>
      <c r="B654" s="16" t="s">
        <v>2869</v>
      </c>
      <c r="C654" s="16" t="s">
        <v>2870</v>
      </c>
      <c r="D654" s="16">
        <v>73149473.375</v>
      </c>
      <c r="E654" s="16">
        <v>88076048</v>
      </c>
      <c r="F654" s="16">
        <v>11443786.4375</v>
      </c>
      <c r="G654" s="16">
        <v>462890705</v>
      </c>
      <c r="H654" s="16">
        <v>177489112</v>
      </c>
      <c r="I654" s="16">
        <v>22103105</v>
      </c>
      <c r="J654" s="16">
        <v>103653037</v>
      </c>
      <c r="K654" s="16">
        <v>31758382</v>
      </c>
      <c r="L654" s="16">
        <v>2704030.25</v>
      </c>
      <c r="M654" s="16">
        <v>128</v>
      </c>
      <c r="N654" s="16">
        <v>13.9</v>
      </c>
      <c r="O654" s="16">
        <f t="shared" si="139"/>
        <v>39652665.052500002</v>
      </c>
      <c r="P654" s="16">
        <f t="shared" si="140"/>
        <v>2295575854.2712498</v>
      </c>
      <c r="Q654" s="16">
        <f t="shared" si="137"/>
        <v>166045325.5625</v>
      </c>
      <c r="R654" s="17">
        <f t="shared" si="150"/>
        <v>166045325.5625</v>
      </c>
      <c r="S654" s="16">
        <f t="shared" si="141"/>
        <v>-69270729.179999992</v>
      </c>
      <c r="T654" s="16">
        <f t="shared" si="142"/>
        <v>-108372976.72500001</v>
      </c>
      <c r="U654" s="16">
        <f t="shared" si="143"/>
        <v>30503563.625</v>
      </c>
      <c r="V654" s="17">
        <f>25000</f>
        <v>25000</v>
      </c>
      <c r="W654" s="16">
        <f t="shared" si="144"/>
        <v>27.307001868372982</v>
      </c>
      <c r="X654" s="16">
        <f t="shared" si="145"/>
        <v>14.609640474436812</v>
      </c>
      <c r="Y654" s="3">
        <f t="shared" si="146"/>
        <v>1.5056129954462295E-4</v>
      </c>
      <c r="Z654" s="3">
        <f t="shared" si="147"/>
        <v>-12.697361393936172</v>
      </c>
      <c r="AA654" s="3">
        <f t="shared" si="148"/>
        <v>0.36559461281126826</v>
      </c>
      <c r="AB654" s="3">
        <f t="shared" si="149"/>
        <v>0.4370002124009435</v>
      </c>
      <c r="AC654" s="16" t="s">
        <v>447</v>
      </c>
      <c r="AD654" s="16" t="s">
        <v>311</v>
      </c>
      <c r="AE654" s="16" t="s">
        <v>60</v>
      </c>
      <c r="AF654" s="16" t="s">
        <v>44</v>
      </c>
      <c r="AG654" s="16" t="s">
        <v>908</v>
      </c>
      <c r="AH654" s="16">
        <v>0.434</v>
      </c>
      <c r="AI654" s="16">
        <v>0.41199999999999998</v>
      </c>
      <c r="AJ654" s="16">
        <v>0.17899999999999999</v>
      </c>
      <c r="AK654" s="15" t="s">
        <v>45</v>
      </c>
    </row>
    <row r="655" spans="1:37" x14ac:dyDescent="0.5">
      <c r="A655" s="16" t="s">
        <v>2871</v>
      </c>
      <c r="B655" s="16" t="s">
        <v>2872</v>
      </c>
      <c r="C655" s="16" t="s">
        <v>2873</v>
      </c>
      <c r="D655" s="16">
        <v>73149473.375</v>
      </c>
      <c r="E655" s="16">
        <v>88076048</v>
      </c>
      <c r="F655" s="16">
        <v>11443786.4375</v>
      </c>
      <c r="G655" s="16">
        <v>462890705</v>
      </c>
      <c r="H655" s="16">
        <v>177489112</v>
      </c>
      <c r="I655" s="16">
        <v>22103105</v>
      </c>
      <c r="J655" s="16">
        <v>103653037</v>
      </c>
      <c r="K655" s="16">
        <v>31758382</v>
      </c>
      <c r="L655" s="16">
        <v>2704030.25</v>
      </c>
      <c r="M655" s="16">
        <v>130</v>
      </c>
      <c r="N655" s="16">
        <v>14.1</v>
      </c>
      <c r="O655" s="16">
        <f t="shared" si="139"/>
        <v>39652665.052500002</v>
      </c>
      <c r="P655" s="16">
        <f t="shared" si="140"/>
        <v>2295575854.2712498</v>
      </c>
      <c r="Q655" s="16">
        <f t="shared" si="137"/>
        <v>166045325.5625</v>
      </c>
      <c r="R655" s="17">
        <f t="shared" si="150"/>
        <v>166045325.5625</v>
      </c>
      <c r="S655" s="16">
        <f t="shared" si="141"/>
        <v>-69270729.179999992</v>
      </c>
      <c r="T655" s="16">
        <f t="shared" si="142"/>
        <v>-108372976.72500001</v>
      </c>
      <c r="U655" s="16">
        <f t="shared" si="143"/>
        <v>30503563.625</v>
      </c>
      <c r="V655" s="17">
        <f>25000</f>
        <v>25000</v>
      </c>
      <c r="W655" s="16">
        <f t="shared" si="144"/>
        <v>27.307001868372982</v>
      </c>
      <c r="X655" s="16">
        <f t="shared" si="145"/>
        <v>14.609640474436812</v>
      </c>
      <c r="Y655" s="3">
        <f t="shared" si="146"/>
        <v>1.5056129954462295E-4</v>
      </c>
      <c r="Z655" s="3">
        <f t="shared" si="147"/>
        <v>-12.697361393936172</v>
      </c>
      <c r="AA655" s="3">
        <f t="shared" si="148"/>
        <v>0.36559461281126826</v>
      </c>
      <c r="AB655" s="3">
        <f t="shared" si="149"/>
        <v>0.4370002124009435</v>
      </c>
      <c r="AC655" s="16" t="s">
        <v>447</v>
      </c>
      <c r="AD655" s="16" t="s">
        <v>311</v>
      </c>
      <c r="AE655" s="16" t="s">
        <v>60</v>
      </c>
      <c r="AF655" s="16" t="s">
        <v>44</v>
      </c>
      <c r="AG655" s="16" t="s">
        <v>2874</v>
      </c>
      <c r="AH655" s="16">
        <v>0.434</v>
      </c>
      <c r="AI655" s="16">
        <v>0.41199999999999998</v>
      </c>
      <c r="AJ655" s="16">
        <v>0.17899999999999999</v>
      </c>
      <c r="AK655" s="15" t="s">
        <v>45</v>
      </c>
    </row>
    <row r="656" spans="1:37" x14ac:dyDescent="0.5">
      <c r="A656" s="16" t="s">
        <v>2875</v>
      </c>
      <c r="B656" s="16" t="s">
        <v>2876</v>
      </c>
      <c r="C656" s="16" t="s">
        <v>2877</v>
      </c>
      <c r="D656" s="16">
        <v>73149473.375</v>
      </c>
      <c r="E656" s="16">
        <v>88076048</v>
      </c>
      <c r="F656" s="16">
        <v>11443786.4375</v>
      </c>
      <c r="G656" s="16">
        <v>462890705</v>
      </c>
      <c r="H656" s="16">
        <v>177489112</v>
      </c>
      <c r="I656" s="16">
        <v>22103105</v>
      </c>
      <c r="J656" s="16">
        <v>103653037</v>
      </c>
      <c r="K656" s="16">
        <v>31758382</v>
      </c>
      <c r="L656" s="16">
        <v>2704030.25</v>
      </c>
      <c r="M656" s="16">
        <v>129</v>
      </c>
      <c r="N656" s="16">
        <v>14</v>
      </c>
      <c r="O656" s="16">
        <f t="shared" si="139"/>
        <v>39652665.052500002</v>
      </c>
      <c r="P656" s="16">
        <f t="shared" si="140"/>
        <v>2295575854.2712498</v>
      </c>
      <c r="Q656" s="16">
        <f t="shared" si="137"/>
        <v>166045325.5625</v>
      </c>
      <c r="R656" s="17">
        <f t="shared" si="150"/>
        <v>166045325.5625</v>
      </c>
      <c r="S656" s="16">
        <f t="shared" si="141"/>
        <v>-69270729.179999992</v>
      </c>
      <c r="T656" s="16">
        <f t="shared" si="142"/>
        <v>-108372976.72500001</v>
      </c>
      <c r="U656" s="16">
        <f t="shared" si="143"/>
        <v>30503563.625</v>
      </c>
      <c r="V656" s="17">
        <f>25000</f>
        <v>25000</v>
      </c>
      <c r="W656" s="16">
        <f t="shared" si="144"/>
        <v>27.307001868372982</v>
      </c>
      <c r="X656" s="16">
        <f t="shared" si="145"/>
        <v>14.609640474436812</v>
      </c>
      <c r="Y656" s="3">
        <f t="shared" si="146"/>
        <v>1.5056129954462295E-4</v>
      </c>
      <c r="Z656" s="3">
        <f t="shared" si="147"/>
        <v>-12.697361393936172</v>
      </c>
      <c r="AA656" s="3">
        <f t="shared" si="148"/>
        <v>0.36559461281126826</v>
      </c>
      <c r="AB656" s="3">
        <f t="shared" si="149"/>
        <v>0.4370002124009435</v>
      </c>
      <c r="AC656" s="16" t="s">
        <v>447</v>
      </c>
      <c r="AD656" s="16" t="s">
        <v>311</v>
      </c>
      <c r="AE656" s="16" t="s">
        <v>60</v>
      </c>
      <c r="AF656" s="16" t="s">
        <v>44</v>
      </c>
      <c r="AG656" s="16" t="s">
        <v>908</v>
      </c>
      <c r="AH656" s="16">
        <v>0.434</v>
      </c>
      <c r="AI656" s="16">
        <v>0.41199999999999998</v>
      </c>
      <c r="AJ656" s="16">
        <v>0.17899999999999999</v>
      </c>
      <c r="AK656" s="15" t="s">
        <v>45</v>
      </c>
    </row>
    <row r="657" spans="1:37" x14ac:dyDescent="0.5">
      <c r="A657" s="16" t="s">
        <v>2878</v>
      </c>
      <c r="B657" s="16" t="s">
        <v>2879</v>
      </c>
      <c r="C657" s="16" t="s">
        <v>2880</v>
      </c>
      <c r="D657" s="16">
        <v>3131549.75</v>
      </c>
      <c r="E657" s="16"/>
      <c r="F657" s="16"/>
      <c r="G657" s="16">
        <v>862081.5625</v>
      </c>
      <c r="H657" s="16"/>
      <c r="I657" s="16">
        <v>54411770</v>
      </c>
      <c r="J657" s="16"/>
      <c r="K657" s="16">
        <v>25102230</v>
      </c>
      <c r="L657" s="16">
        <v>1058275.875</v>
      </c>
      <c r="M657" s="16">
        <v>455</v>
      </c>
      <c r="N657" s="16">
        <v>52.5</v>
      </c>
      <c r="O657" s="16">
        <f t="shared" si="139"/>
        <v>202411784.40000001</v>
      </c>
      <c r="P657" s="16">
        <f t="shared" si="140"/>
        <v>-13367167.624374999</v>
      </c>
      <c r="Q657" s="16">
        <f t="shared" si="137"/>
        <v>0</v>
      </c>
      <c r="R657" s="17">
        <v>80000</v>
      </c>
      <c r="S657" s="16">
        <f t="shared" si="141"/>
        <v>30875742.899999999</v>
      </c>
      <c r="T657" s="16">
        <f t="shared" si="142"/>
        <v>13122620.85</v>
      </c>
      <c r="U657" s="16">
        <f t="shared" si="143"/>
        <v>-3131549.75</v>
      </c>
      <c r="V657" s="17">
        <f>MEDIAN(S657:U657)</f>
        <v>13122620.85</v>
      </c>
      <c r="W657" s="16">
        <f t="shared" si="144"/>
        <v>16.287712379549451</v>
      </c>
      <c r="X657" s="16">
        <f t="shared" si="145"/>
        <v>23.645552548016113</v>
      </c>
      <c r="Y657" s="3">
        <f t="shared" si="146"/>
        <v>164.03276062500001</v>
      </c>
      <c r="Z657" s="3">
        <f t="shared" si="147"/>
        <v>7.3578401684666641</v>
      </c>
      <c r="AA657" s="3">
        <f t="shared" si="148"/>
        <v>0.50719081917757702</v>
      </c>
      <c r="AB657" s="3">
        <f t="shared" si="149"/>
        <v>0.29482861635779856</v>
      </c>
      <c r="AC657" s="16" t="s">
        <v>112</v>
      </c>
      <c r="AD657" s="16" t="s">
        <v>118</v>
      </c>
      <c r="AE657" s="16" t="s">
        <v>51</v>
      </c>
      <c r="AF657" s="16" t="s">
        <v>44</v>
      </c>
      <c r="AG657" s="16" t="s">
        <v>2881</v>
      </c>
      <c r="AH657" s="16">
        <v>1.6459999999999999</v>
      </c>
      <c r="AI657" s="16">
        <v>0.45700000000000002</v>
      </c>
      <c r="AJ657" s="16">
        <v>0.753</v>
      </c>
      <c r="AK657" s="15" t="s">
        <v>62</v>
      </c>
    </row>
    <row r="658" spans="1:37" x14ac:dyDescent="0.5">
      <c r="A658" s="16" t="s">
        <v>2882</v>
      </c>
      <c r="B658" s="16" t="s">
        <v>2883</v>
      </c>
      <c r="C658" s="16" t="s">
        <v>2884</v>
      </c>
      <c r="D658" s="16">
        <v>73149473.375</v>
      </c>
      <c r="E658" s="16">
        <v>88076048</v>
      </c>
      <c r="F658" s="16">
        <v>11443786.4375</v>
      </c>
      <c r="G658" s="16">
        <v>462890705</v>
      </c>
      <c r="H658" s="16">
        <v>177489112</v>
      </c>
      <c r="I658" s="16">
        <v>22103105</v>
      </c>
      <c r="J658" s="16">
        <v>103653037</v>
      </c>
      <c r="K658" s="16">
        <v>31758382</v>
      </c>
      <c r="L658" s="16">
        <v>2704030.25</v>
      </c>
      <c r="M658" s="16">
        <v>130</v>
      </c>
      <c r="N658" s="16">
        <v>14.1</v>
      </c>
      <c r="O658" s="16">
        <f t="shared" si="139"/>
        <v>39652665.052500002</v>
      </c>
      <c r="P658" s="16">
        <f t="shared" si="140"/>
        <v>2295575854.2712498</v>
      </c>
      <c r="Q658" s="16">
        <f t="shared" si="137"/>
        <v>166045325.5625</v>
      </c>
      <c r="R658" s="17">
        <f>MEDIAN(O658:Q658)</f>
        <v>166045325.5625</v>
      </c>
      <c r="S658" s="16">
        <f t="shared" si="141"/>
        <v>-69270729.179999992</v>
      </c>
      <c r="T658" s="16">
        <f t="shared" si="142"/>
        <v>-108372976.72500001</v>
      </c>
      <c r="U658" s="16">
        <f t="shared" si="143"/>
        <v>30503563.625</v>
      </c>
      <c r="V658" s="17">
        <f>25000</f>
        <v>25000</v>
      </c>
      <c r="W658" s="16">
        <f t="shared" si="144"/>
        <v>27.307001868372982</v>
      </c>
      <c r="X658" s="16">
        <f t="shared" si="145"/>
        <v>14.609640474436812</v>
      </c>
      <c r="Y658" s="3">
        <f t="shared" si="146"/>
        <v>1.5056129954462295E-4</v>
      </c>
      <c r="Z658" s="3">
        <f t="shared" si="147"/>
        <v>-12.697361393936172</v>
      </c>
      <c r="AA658" s="3">
        <f t="shared" si="148"/>
        <v>0.36559461281126826</v>
      </c>
      <c r="AB658" s="3">
        <f t="shared" si="149"/>
        <v>0.4370002124009435</v>
      </c>
      <c r="AC658" s="16" t="s">
        <v>447</v>
      </c>
      <c r="AD658" s="16" t="s">
        <v>311</v>
      </c>
      <c r="AE658" s="16" t="s">
        <v>60</v>
      </c>
      <c r="AF658" s="16" t="s">
        <v>44</v>
      </c>
      <c r="AG658" s="16" t="s">
        <v>2874</v>
      </c>
      <c r="AH658" s="16">
        <v>0.434</v>
      </c>
      <c r="AI658" s="16">
        <v>0.41199999999999998</v>
      </c>
      <c r="AJ658" s="16">
        <v>0.17899999999999999</v>
      </c>
      <c r="AK658" s="15" t="s">
        <v>45</v>
      </c>
    </row>
    <row r="659" spans="1:37" x14ac:dyDescent="0.5">
      <c r="A659" s="16" t="s">
        <v>2885</v>
      </c>
      <c r="B659" s="16" t="s">
        <v>2886</v>
      </c>
      <c r="C659" s="16" t="s">
        <v>2887</v>
      </c>
      <c r="D659" s="16">
        <v>111430214</v>
      </c>
      <c r="E659" s="16">
        <v>192236491</v>
      </c>
      <c r="F659" s="16">
        <v>442847906</v>
      </c>
      <c r="G659" s="16">
        <v>120791931</v>
      </c>
      <c r="H659" s="16">
        <v>412837368</v>
      </c>
      <c r="I659" s="16">
        <v>326509186</v>
      </c>
      <c r="J659" s="16">
        <v>128153292</v>
      </c>
      <c r="K659" s="16">
        <v>262598428</v>
      </c>
      <c r="L659" s="16">
        <v>126286411.5</v>
      </c>
      <c r="M659" s="16">
        <v>285</v>
      </c>
      <c r="N659" s="16">
        <v>32.9</v>
      </c>
      <c r="O659" s="16">
        <f t="shared" si="139"/>
        <v>-432780038.40000004</v>
      </c>
      <c r="P659" s="16">
        <f t="shared" si="140"/>
        <v>55140513.129999995</v>
      </c>
      <c r="Q659" s="16">
        <f t="shared" si="137"/>
        <v>-30010538</v>
      </c>
      <c r="R659" s="17">
        <v>80000</v>
      </c>
      <c r="S659" s="16">
        <f t="shared" si="141"/>
        <v>86545182.510000005</v>
      </c>
      <c r="T659" s="16">
        <f t="shared" si="142"/>
        <v>-3925362531.8000002</v>
      </c>
      <c r="U659" s="16">
        <f t="shared" si="143"/>
        <v>16723078</v>
      </c>
      <c r="V659" s="17">
        <f>MEDIAN(S659:U659)</f>
        <v>16723078</v>
      </c>
      <c r="W659" s="16">
        <f t="shared" si="144"/>
        <v>16.287712379549451</v>
      </c>
      <c r="X659" s="16">
        <f t="shared" si="145"/>
        <v>23.995337074228875</v>
      </c>
      <c r="Y659" s="3">
        <f t="shared" si="146"/>
        <v>209.03847500000001</v>
      </c>
      <c r="Z659" s="3">
        <f t="shared" si="147"/>
        <v>7.7076246946794216</v>
      </c>
      <c r="AA659" s="3">
        <f t="shared" si="148"/>
        <v>0.50894866708350694</v>
      </c>
      <c r="AB659" s="3">
        <f t="shared" si="149"/>
        <v>0.29332601869783703</v>
      </c>
      <c r="AC659" s="16" t="s">
        <v>105</v>
      </c>
      <c r="AD659" s="16" t="s">
        <v>1975</v>
      </c>
      <c r="AE659" s="16" t="s">
        <v>107</v>
      </c>
      <c r="AF659" s="16" t="s">
        <v>44</v>
      </c>
      <c r="AG659" s="16" t="s">
        <v>2888</v>
      </c>
      <c r="AH659" s="16">
        <v>0.66700000000000004</v>
      </c>
      <c r="AI659" s="16">
        <v>0.58899999999999997</v>
      </c>
      <c r="AJ659" s="16">
        <v>0.39200000000000002</v>
      </c>
      <c r="AK659" s="15" t="s">
        <v>485</v>
      </c>
    </row>
    <row r="660" spans="1:37" x14ac:dyDescent="0.5">
      <c r="A660" s="16" t="s">
        <v>2889</v>
      </c>
      <c r="B660" s="16" t="s">
        <v>2890</v>
      </c>
      <c r="C660" s="16" t="s">
        <v>2891</v>
      </c>
      <c r="D660" s="16">
        <v>64835578</v>
      </c>
      <c r="E660" s="16">
        <v>17654662.5</v>
      </c>
      <c r="F660" s="16">
        <v>29417655.125</v>
      </c>
      <c r="G660" s="16">
        <v>31416570.5</v>
      </c>
      <c r="H660" s="16">
        <v>48322538</v>
      </c>
      <c r="I660" s="16">
        <v>130022975</v>
      </c>
      <c r="J660" s="16">
        <v>91293503.5625</v>
      </c>
      <c r="K660" s="16">
        <v>140518376</v>
      </c>
      <c r="L660" s="16">
        <v>34522111.25</v>
      </c>
      <c r="M660" s="16">
        <v>105</v>
      </c>
      <c r="N660" s="16">
        <v>11.7</v>
      </c>
      <c r="O660" s="16">
        <f t="shared" si="139"/>
        <v>374251789.935</v>
      </c>
      <c r="P660" s="16">
        <f t="shared" si="140"/>
        <v>-196837954.17499998</v>
      </c>
      <c r="Q660" s="16">
        <f t="shared" si="137"/>
        <v>18904882.875</v>
      </c>
      <c r="R660" s="17">
        <f t="shared" ref="R660:R673" si="151">MEDIAN(O660:Q660)</f>
        <v>18904882.875</v>
      </c>
      <c r="S660" s="16">
        <f t="shared" si="141"/>
        <v>151122367.60499999</v>
      </c>
      <c r="T660" s="16">
        <f t="shared" si="142"/>
        <v>63295255.950000003</v>
      </c>
      <c r="U660" s="16">
        <f t="shared" si="143"/>
        <v>26457925.5625</v>
      </c>
      <c r="V660" s="17">
        <f>MEDIAN(S660:U660)</f>
        <v>63295255.950000003</v>
      </c>
      <c r="W660" s="16">
        <f t="shared" si="144"/>
        <v>24.172255575362652</v>
      </c>
      <c r="X660" s="16">
        <f t="shared" si="145"/>
        <v>25.915594036315497</v>
      </c>
      <c r="Y660" s="3">
        <f t="shared" si="146"/>
        <v>3.3480903514986733</v>
      </c>
      <c r="Z660" s="3">
        <f t="shared" si="147"/>
        <v>1.7433384609528477</v>
      </c>
      <c r="AA660" s="3">
        <f t="shared" si="148"/>
        <v>0.92495693424103775</v>
      </c>
      <c r="AB660" s="3">
        <f t="shared" si="149"/>
        <v>3.3878487430565374E-2</v>
      </c>
      <c r="AC660" s="16" t="s">
        <v>649</v>
      </c>
      <c r="AD660" s="16" t="s">
        <v>467</v>
      </c>
      <c r="AE660" s="16" t="s">
        <v>51</v>
      </c>
      <c r="AF660" s="16" t="s">
        <v>44</v>
      </c>
      <c r="AG660" s="16" t="s">
        <v>2892</v>
      </c>
      <c r="AH660" s="16">
        <v>3.1030000000000002</v>
      </c>
      <c r="AI660" s="16">
        <v>0.60899999999999999</v>
      </c>
      <c r="AJ660" s="16">
        <v>1.889</v>
      </c>
      <c r="AK660" s="15" t="s">
        <v>45</v>
      </c>
    </row>
    <row r="661" spans="1:37" x14ac:dyDescent="0.5">
      <c r="A661" s="16" t="s">
        <v>2893</v>
      </c>
      <c r="B661" s="16" t="s">
        <v>2894</v>
      </c>
      <c r="C661" s="16" t="s">
        <v>2895</v>
      </c>
      <c r="D661" s="16">
        <v>73149473.375</v>
      </c>
      <c r="E661" s="16">
        <v>88076048</v>
      </c>
      <c r="F661" s="16">
        <v>11443786.4375</v>
      </c>
      <c r="G661" s="16">
        <v>462890705</v>
      </c>
      <c r="H661" s="16">
        <v>177489112</v>
      </c>
      <c r="I661" s="16">
        <v>22103105</v>
      </c>
      <c r="J661" s="16">
        <v>103653037</v>
      </c>
      <c r="K661" s="16">
        <v>31758382</v>
      </c>
      <c r="L661" s="16">
        <v>2704030.25</v>
      </c>
      <c r="M661" s="16">
        <v>129</v>
      </c>
      <c r="N661" s="16">
        <v>14</v>
      </c>
      <c r="O661" s="16">
        <f t="shared" si="139"/>
        <v>39652665.052500002</v>
      </c>
      <c r="P661" s="16">
        <f t="shared" si="140"/>
        <v>2295575854.2712498</v>
      </c>
      <c r="Q661" s="16">
        <f t="shared" si="137"/>
        <v>166045325.5625</v>
      </c>
      <c r="R661" s="17">
        <f t="shared" si="151"/>
        <v>166045325.5625</v>
      </c>
      <c r="S661" s="16">
        <f t="shared" si="141"/>
        <v>-69270729.179999992</v>
      </c>
      <c r="T661" s="16">
        <f t="shared" si="142"/>
        <v>-108372976.72500001</v>
      </c>
      <c r="U661" s="16">
        <f t="shared" si="143"/>
        <v>30503563.625</v>
      </c>
      <c r="V661" s="17">
        <f>25000</f>
        <v>25000</v>
      </c>
      <c r="W661" s="16">
        <f t="shared" si="144"/>
        <v>27.307001868372982</v>
      </c>
      <c r="X661" s="16">
        <f t="shared" si="145"/>
        <v>14.609640474436812</v>
      </c>
      <c r="Y661" s="3">
        <f t="shared" si="146"/>
        <v>1.5056129954462295E-4</v>
      </c>
      <c r="Z661" s="3">
        <f t="shared" si="147"/>
        <v>-12.697361393936172</v>
      </c>
      <c r="AA661" s="3">
        <f t="shared" si="148"/>
        <v>0.36559461281126826</v>
      </c>
      <c r="AB661" s="3">
        <f t="shared" si="149"/>
        <v>0.4370002124009435</v>
      </c>
      <c r="AC661" s="16" t="s">
        <v>447</v>
      </c>
      <c r="AD661" s="16" t="s">
        <v>311</v>
      </c>
      <c r="AE661" s="16" t="s">
        <v>60</v>
      </c>
      <c r="AF661" s="16" t="s">
        <v>44</v>
      </c>
      <c r="AG661" s="16" t="s">
        <v>2896</v>
      </c>
      <c r="AH661" s="16">
        <v>0.434</v>
      </c>
      <c r="AI661" s="16">
        <v>0.41199999999999998</v>
      </c>
      <c r="AJ661" s="16">
        <v>0.17899999999999999</v>
      </c>
      <c r="AK661" s="15" t="s">
        <v>45</v>
      </c>
    </row>
    <row r="662" spans="1:37" x14ac:dyDescent="0.5">
      <c r="A662" s="16" t="s">
        <v>2897</v>
      </c>
      <c r="B662" s="16" t="s">
        <v>2898</v>
      </c>
      <c r="C662" s="16" t="s">
        <v>2899</v>
      </c>
      <c r="D662" s="16">
        <v>75788709</v>
      </c>
      <c r="E662" s="16">
        <v>81681370</v>
      </c>
      <c r="F662" s="16">
        <v>57912639.5</v>
      </c>
      <c r="G662" s="16">
        <v>116054125</v>
      </c>
      <c r="H662" s="16">
        <v>80126596</v>
      </c>
      <c r="I662" s="16">
        <v>153088974</v>
      </c>
      <c r="J662" s="16">
        <v>61563156</v>
      </c>
      <c r="K662" s="16">
        <v>96834743</v>
      </c>
      <c r="L662" s="16">
        <v>36926632.5</v>
      </c>
      <c r="M662" s="16">
        <v>1098</v>
      </c>
      <c r="N662" s="16">
        <v>124.8</v>
      </c>
      <c r="O662" s="16">
        <f t="shared" si="139"/>
        <v>354055964.34000003</v>
      </c>
      <c r="P662" s="16">
        <f t="shared" si="140"/>
        <v>237163300.23999998</v>
      </c>
      <c r="Q662" s="16">
        <f t="shared" si="137"/>
        <v>22213956.5</v>
      </c>
      <c r="R662" s="17">
        <f t="shared" si="151"/>
        <v>237163300.23999998</v>
      </c>
      <c r="S662" s="16">
        <f t="shared" si="141"/>
        <v>18638648.789999999</v>
      </c>
      <c r="T662" s="16">
        <f t="shared" si="142"/>
        <v>-260226486.80000001</v>
      </c>
      <c r="U662" s="16">
        <f t="shared" si="143"/>
        <v>-14225553</v>
      </c>
      <c r="V662" s="17">
        <f>25000</f>
        <v>25000</v>
      </c>
      <c r="W662" s="16">
        <f t="shared" si="144"/>
        <v>27.821305536865861</v>
      </c>
      <c r="X662" s="16">
        <f t="shared" si="145"/>
        <v>14.609640474436812</v>
      </c>
      <c r="Y662" s="3">
        <f t="shared" si="146"/>
        <v>1.054125995662102E-4</v>
      </c>
      <c r="Z662" s="3">
        <f t="shared" si="147"/>
        <v>-13.211665062429049</v>
      </c>
      <c r="AA662" s="3">
        <f t="shared" si="148"/>
        <v>0.16499140380483313</v>
      </c>
      <c r="AB662" s="3">
        <f t="shared" si="149"/>
        <v>0.7825386823156586</v>
      </c>
      <c r="AC662" s="16" t="s">
        <v>97</v>
      </c>
      <c r="AD662" s="16" t="s">
        <v>389</v>
      </c>
      <c r="AE662" s="16" t="s">
        <v>80</v>
      </c>
      <c r="AF662" s="16" t="s">
        <v>44</v>
      </c>
      <c r="AG662" s="16" t="s">
        <v>44</v>
      </c>
      <c r="AH662" s="16">
        <v>0.81200000000000006</v>
      </c>
      <c r="AI662" s="16">
        <v>0.65300000000000002</v>
      </c>
      <c r="AJ662" s="16">
        <v>0.53</v>
      </c>
      <c r="AK662" s="15" t="s">
        <v>485</v>
      </c>
    </row>
    <row r="663" spans="1:37" x14ac:dyDescent="0.5">
      <c r="A663" s="16" t="s">
        <v>2900</v>
      </c>
      <c r="B663" s="16" t="s">
        <v>2901</v>
      </c>
      <c r="C663" s="16" t="s">
        <v>2902</v>
      </c>
      <c r="D663" s="16">
        <v>330701115.5</v>
      </c>
      <c r="E663" s="16">
        <v>522553786.625</v>
      </c>
      <c r="F663" s="16">
        <v>773835443.75</v>
      </c>
      <c r="G663" s="16">
        <v>457150468.75</v>
      </c>
      <c r="H663" s="16">
        <v>374410297</v>
      </c>
      <c r="I663" s="16">
        <v>845659186.75</v>
      </c>
      <c r="J663" s="16">
        <v>240329076</v>
      </c>
      <c r="K663" s="16">
        <v>342455093.375</v>
      </c>
      <c r="L663" s="16">
        <v>215929918.8125</v>
      </c>
      <c r="M663" s="16">
        <v>649</v>
      </c>
      <c r="N663" s="16">
        <v>71.400000000000006</v>
      </c>
      <c r="O663" s="16">
        <f t="shared" si="139"/>
        <v>267184323.96000001</v>
      </c>
      <c r="P663" s="16">
        <f t="shared" si="140"/>
        <v>744786690.64249992</v>
      </c>
      <c r="Q663" s="16">
        <f t="shared" si="137"/>
        <v>-399425146.75</v>
      </c>
      <c r="R663" s="17">
        <f t="shared" si="151"/>
        <v>267184323.96000001</v>
      </c>
      <c r="S663" s="16">
        <f t="shared" si="141"/>
        <v>-221521392.69749999</v>
      </c>
      <c r="T663" s="16">
        <f t="shared" si="142"/>
        <v>-6918028509.2250004</v>
      </c>
      <c r="U663" s="16">
        <f t="shared" si="143"/>
        <v>-90372039.5</v>
      </c>
      <c r="V663" s="17">
        <f>25000</f>
        <v>25000</v>
      </c>
      <c r="W663" s="16">
        <f t="shared" si="144"/>
        <v>27.993260124663099</v>
      </c>
      <c r="X663" s="16">
        <f t="shared" si="145"/>
        <v>14.609640474436812</v>
      </c>
      <c r="Y663" s="3">
        <f t="shared" si="146"/>
        <v>9.3568363702889741E-5</v>
      </c>
      <c r="Z663" s="3">
        <f t="shared" si="147"/>
        <v>-13.383619650226287</v>
      </c>
      <c r="AA663" s="3">
        <f t="shared" si="148"/>
        <v>0.41078902703238018</v>
      </c>
      <c r="AB663" s="3">
        <f t="shared" si="149"/>
        <v>0.38638116576350007</v>
      </c>
      <c r="AC663" s="16" t="s">
        <v>2436</v>
      </c>
      <c r="AD663" s="16" t="s">
        <v>389</v>
      </c>
      <c r="AE663" s="16" t="s">
        <v>80</v>
      </c>
      <c r="AF663" s="16" t="s">
        <v>44</v>
      </c>
      <c r="AG663" s="16" t="s">
        <v>2903</v>
      </c>
      <c r="AH663" s="16">
        <v>0.46</v>
      </c>
      <c r="AI663" s="16">
        <v>1.143</v>
      </c>
      <c r="AJ663" s="16">
        <v>0.52600000000000002</v>
      </c>
      <c r="AK663" s="15" t="s">
        <v>62</v>
      </c>
    </row>
    <row r="664" spans="1:37" x14ac:dyDescent="0.5">
      <c r="A664" s="16" t="s">
        <v>2904</v>
      </c>
      <c r="B664" s="16" t="s">
        <v>2905</v>
      </c>
      <c r="C664" s="16" t="s">
        <v>2906</v>
      </c>
      <c r="D664" s="16">
        <v>510759927.921875</v>
      </c>
      <c r="E664" s="16">
        <v>716154047.5625</v>
      </c>
      <c r="F664" s="16">
        <v>705261829.875</v>
      </c>
      <c r="G664" s="16">
        <v>575356513.84375</v>
      </c>
      <c r="H664" s="16">
        <v>686814966.15625</v>
      </c>
      <c r="I664" s="16">
        <v>976351212.84375</v>
      </c>
      <c r="J664" s="16">
        <v>507166352.1875</v>
      </c>
      <c r="K664" s="16">
        <v>556498499.625</v>
      </c>
      <c r="L664" s="16">
        <v>223450528.75</v>
      </c>
      <c r="M664" s="16">
        <v>1976</v>
      </c>
      <c r="N664" s="16">
        <v>228.9</v>
      </c>
      <c r="O664" s="16">
        <f t="shared" si="139"/>
        <v>1008452504.6437501</v>
      </c>
      <c r="P664" s="16">
        <f t="shared" si="140"/>
        <v>380473891.0798437</v>
      </c>
      <c r="Q664" s="16">
        <f t="shared" si="137"/>
        <v>-18446863.71875</v>
      </c>
      <c r="R664" s="17">
        <f t="shared" si="151"/>
        <v>380473891.0798437</v>
      </c>
      <c r="S664" s="16">
        <f t="shared" si="141"/>
        <v>-196376323.96312499</v>
      </c>
      <c r="T664" s="16">
        <f t="shared" si="142"/>
        <v>-5974460133.9499998</v>
      </c>
      <c r="U664" s="16">
        <f t="shared" si="143"/>
        <v>-3593575.734375</v>
      </c>
      <c r="V664" s="17">
        <f>25000</f>
        <v>25000</v>
      </c>
      <c r="W664" s="16">
        <f t="shared" si="144"/>
        <v>28.503222215450574</v>
      </c>
      <c r="X664" s="16">
        <f t="shared" si="145"/>
        <v>14.609640474436812</v>
      </c>
      <c r="Y664" s="3">
        <f t="shared" si="146"/>
        <v>6.5707531018872645E-5</v>
      </c>
      <c r="Z664" s="3">
        <f t="shared" si="147"/>
        <v>-13.89358174101376</v>
      </c>
      <c r="AA664" s="3">
        <f t="shared" si="148"/>
        <v>0.32653808325603473</v>
      </c>
      <c r="AB664" s="3">
        <f t="shared" si="149"/>
        <v>0.48606616084084747</v>
      </c>
      <c r="AC664" s="16" t="s">
        <v>1178</v>
      </c>
      <c r="AD664" s="16" t="s">
        <v>389</v>
      </c>
      <c r="AE664" s="16" t="s">
        <v>381</v>
      </c>
      <c r="AF664" s="16" t="s">
        <v>44</v>
      </c>
      <c r="AG664" s="16" t="s">
        <v>2907</v>
      </c>
      <c r="AH664" s="16">
        <v>0.71899999999999997</v>
      </c>
      <c r="AI664" s="16">
        <v>1.0269999999999999</v>
      </c>
      <c r="AJ664" s="16">
        <v>0.73799999999999999</v>
      </c>
      <c r="AK664" s="15" t="s">
        <v>82</v>
      </c>
    </row>
    <row r="665" spans="1:37" x14ac:dyDescent="0.5">
      <c r="A665" s="16" t="s">
        <v>2908</v>
      </c>
      <c r="B665" s="16" t="s">
        <v>2909</v>
      </c>
      <c r="C665" s="16" t="s">
        <v>2910</v>
      </c>
      <c r="D665" s="16">
        <v>252861895.75</v>
      </c>
      <c r="E665" s="16">
        <v>349856599.75</v>
      </c>
      <c r="F665" s="16">
        <v>318953185.6875</v>
      </c>
      <c r="G665" s="16">
        <v>320298468.5625</v>
      </c>
      <c r="H665" s="16">
        <v>427521064</v>
      </c>
      <c r="I665" s="16">
        <v>636787316.53125</v>
      </c>
      <c r="J665" s="16">
        <v>230114468.46875</v>
      </c>
      <c r="K665" s="16">
        <v>448748642.5</v>
      </c>
      <c r="L665" s="16">
        <v>131193059</v>
      </c>
      <c r="M665" s="16">
        <v>1108</v>
      </c>
      <c r="N665" s="16">
        <v>127</v>
      </c>
      <c r="O665" s="16">
        <f t="shared" si="139"/>
        <v>1182342966.73875</v>
      </c>
      <c r="P665" s="16">
        <f t="shared" si="140"/>
        <v>397201413.86562496</v>
      </c>
      <c r="Q665" s="16">
        <f t="shared" si="137"/>
        <v>108567878.3125</v>
      </c>
      <c r="R665" s="17">
        <f t="shared" si="151"/>
        <v>397201413.86562496</v>
      </c>
      <c r="S665" s="16">
        <f t="shared" si="141"/>
        <v>121637212.5825</v>
      </c>
      <c r="T665" s="16">
        <f t="shared" si="142"/>
        <v>-2328225570.9250002</v>
      </c>
      <c r="U665" s="16">
        <f t="shared" si="143"/>
        <v>-22747427.28125</v>
      </c>
      <c r="V665" s="17">
        <f>25000</f>
        <v>25000</v>
      </c>
      <c r="W665" s="16">
        <f t="shared" si="144"/>
        <v>28.565295517346094</v>
      </c>
      <c r="X665" s="16">
        <f t="shared" si="145"/>
        <v>14.609640474436812</v>
      </c>
      <c r="Y665" s="3">
        <f t="shared" si="146"/>
        <v>6.2940360047302387E-5</v>
      </c>
      <c r="Z665" s="3">
        <f t="shared" si="147"/>
        <v>-13.955655042909278</v>
      </c>
      <c r="AA665" s="3">
        <f t="shared" si="148"/>
        <v>0.22741763306008311</v>
      </c>
      <c r="AB665" s="3">
        <f t="shared" si="149"/>
        <v>0.64317586487342771</v>
      </c>
      <c r="AC665" s="16" t="s">
        <v>2911</v>
      </c>
      <c r="AD665" s="16" t="s">
        <v>809</v>
      </c>
      <c r="AE665" s="16" t="s">
        <v>80</v>
      </c>
      <c r="AF665" s="16" t="s">
        <v>44</v>
      </c>
      <c r="AG665" s="16" t="s">
        <v>44</v>
      </c>
      <c r="AH665" s="16">
        <v>0.72099999999999997</v>
      </c>
      <c r="AI665" s="16">
        <v>0.746</v>
      </c>
      <c r="AJ665" s="16">
        <v>0.53800000000000003</v>
      </c>
      <c r="AK665" s="15" t="s">
        <v>62</v>
      </c>
    </row>
    <row r="666" spans="1:37" x14ac:dyDescent="0.5">
      <c r="A666" s="16" t="s">
        <v>2912</v>
      </c>
      <c r="B666" s="16" t="s">
        <v>2913</v>
      </c>
      <c r="C666" s="16" t="s">
        <v>2914</v>
      </c>
      <c r="D666" s="16"/>
      <c r="E666" s="16">
        <v>3858667.75</v>
      </c>
      <c r="F666" s="16">
        <v>2428679.75</v>
      </c>
      <c r="G666" s="16">
        <v>9321781</v>
      </c>
      <c r="H666" s="16">
        <v>6140443.5</v>
      </c>
      <c r="I666" s="16"/>
      <c r="J666" s="16">
        <v>6426267.5</v>
      </c>
      <c r="K666" s="16"/>
      <c r="L666" s="16">
        <v>5205908.5</v>
      </c>
      <c r="M666" s="16">
        <v>764</v>
      </c>
      <c r="N666" s="16">
        <v>89.4</v>
      </c>
      <c r="O666" s="16">
        <f t="shared" si="139"/>
        <v>-9034688.6699999999</v>
      </c>
      <c r="P666" s="16">
        <f t="shared" si="140"/>
        <v>54905290.089999996</v>
      </c>
      <c r="Q666" s="16">
        <f t="shared" si="137"/>
        <v>3711763.75</v>
      </c>
      <c r="R666" s="17">
        <f t="shared" si="151"/>
        <v>3711763.75</v>
      </c>
      <c r="S666" s="16">
        <f t="shared" si="141"/>
        <v>-4746161.3324999996</v>
      </c>
      <c r="T666" s="16">
        <f t="shared" si="142"/>
        <v>34437636.5</v>
      </c>
      <c r="U666" s="16">
        <f t="shared" si="143"/>
        <v>6426267.5</v>
      </c>
      <c r="V666" s="17">
        <f>MEDIAN(S666:U666)</f>
        <v>6426267.5</v>
      </c>
      <c r="W666" s="16">
        <f t="shared" si="144"/>
        <v>21.823673456634989</v>
      </c>
      <c r="X666" s="16">
        <f t="shared" si="145"/>
        <v>22.615549605049644</v>
      </c>
      <c r="Y666" s="3">
        <f t="shared" si="146"/>
        <v>1.7313244949924413</v>
      </c>
      <c r="Z666" s="3">
        <f t="shared" si="147"/>
        <v>0.79187614841465515</v>
      </c>
      <c r="AA666" s="3">
        <f t="shared" si="148"/>
        <v>0.63135581119161488</v>
      </c>
      <c r="AB666" s="3">
        <f t="shared" si="149"/>
        <v>0.19972581779891488</v>
      </c>
      <c r="AC666" s="16" t="s">
        <v>131</v>
      </c>
      <c r="AD666" s="16" t="s">
        <v>42</v>
      </c>
      <c r="AE666" s="16" t="s">
        <v>60</v>
      </c>
      <c r="AF666" s="16" t="s">
        <v>44</v>
      </c>
      <c r="AG666" s="16" t="s">
        <v>2915</v>
      </c>
      <c r="AH666" s="16">
        <v>1.889</v>
      </c>
      <c r="AI666" s="16">
        <v>0.40500000000000003</v>
      </c>
      <c r="AJ666" s="16">
        <v>0.76500000000000001</v>
      </c>
      <c r="AK666" s="15" t="s">
        <v>45</v>
      </c>
    </row>
    <row r="667" spans="1:37" x14ac:dyDescent="0.5">
      <c r="A667" s="16" t="s">
        <v>2916</v>
      </c>
      <c r="B667" s="16" t="s">
        <v>2917</v>
      </c>
      <c r="C667" s="16" t="s">
        <v>2918</v>
      </c>
      <c r="D667" s="16">
        <v>6219933.125</v>
      </c>
      <c r="E667" s="16">
        <v>2248962.25</v>
      </c>
      <c r="F667" s="16"/>
      <c r="G667" s="16">
        <v>8638383</v>
      </c>
      <c r="H667" s="16"/>
      <c r="I667" s="16">
        <v>16960009</v>
      </c>
      <c r="J667" s="16"/>
      <c r="K667" s="16">
        <v>18418146</v>
      </c>
      <c r="L667" s="16">
        <v>6823246.5</v>
      </c>
      <c r="M667" s="16">
        <v>494</v>
      </c>
      <c r="N667" s="16">
        <v>55</v>
      </c>
      <c r="O667" s="16">
        <f t="shared" si="139"/>
        <v>63091233.480000004</v>
      </c>
      <c r="P667" s="16">
        <f t="shared" si="140"/>
        <v>14244669.76375</v>
      </c>
      <c r="Q667" s="16">
        <f t="shared" si="137"/>
        <v>0</v>
      </c>
      <c r="R667" s="17">
        <f t="shared" si="151"/>
        <v>14244669.76375</v>
      </c>
      <c r="S667" s="16">
        <f t="shared" si="141"/>
        <v>19888096.012499999</v>
      </c>
      <c r="T667" s="16">
        <f t="shared" si="142"/>
        <v>84608256.600000009</v>
      </c>
      <c r="U667" s="16">
        <f t="shared" si="143"/>
        <v>-6219933.125</v>
      </c>
      <c r="V667" s="17">
        <f>MEDIAN(S667:U667)</f>
        <v>19888096.012499999</v>
      </c>
      <c r="W667" s="16">
        <f t="shared" si="144"/>
        <v>23.763918840052121</v>
      </c>
      <c r="X667" s="16">
        <f t="shared" si="145"/>
        <v>24.24540183053875</v>
      </c>
      <c r="Y667" s="3">
        <f t="shared" si="146"/>
        <v>1.3961781032728084</v>
      </c>
      <c r="Z667" s="3">
        <f t="shared" si="147"/>
        <v>0.48148299048663118</v>
      </c>
      <c r="AA667" s="3">
        <f t="shared" si="148"/>
        <v>0.85398953891002449</v>
      </c>
      <c r="AB667" s="3">
        <f t="shared" si="149"/>
        <v>6.854744924246714E-2</v>
      </c>
      <c r="AC667" s="16" t="s">
        <v>2919</v>
      </c>
      <c r="AD667" s="16" t="s">
        <v>973</v>
      </c>
      <c r="AE667" s="16" t="s">
        <v>51</v>
      </c>
      <c r="AF667" s="16" t="s">
        <v>44</v>
      </c>
      <c r="AG667" s="16" t="s">
        <v>2920</v>
      </c>
      <c r="AH667" s="16">
        <v>2.9969999999999999</v>
      </c>
      <c r="AI667" s="16">
        <v>0.309</v>
      </c>
      <c r="AJ667" s="16">
        <v>0.92600000000000005</v>
      </c>
      <c r="AK667" s="15" t="s">
        <v>62</v>
      </c>
    </row>
    <row r="668" spans="1:37" x14ac:dyDescent="0.5">
      <c r="A668" s="16" t="s">
        <v>2921</v>
      </c>
      <c r="B668" s="16" t="s">
        <v>2922</v>
      </c>
      <c r="C668" s="16" t="s">
        <v>2923</v>
      </c>
      <c r="D668" s="16">
        <v>721950374.65625</v>
      </c>
      <c r="E668" s="16">
        <v>796364706.359375</v>
      </c>
      <c r="F668" s="16">
        <v>938009786.375</v>
      </c>
      <c r="G668" s="16">
        <v>805363132.0625</v>
      </c>
      <c r="H668" s="16">
        <v>647141641.75</v>
      </c>
      <c r="I668" s="16">
        <v>1124163486.75</v>
      </c>
      <c r="J668" s="16">
        <v>686854101.984375</v>
      </c>
      <c r="K668" s="16">
        <v>729793510</v>
      </c>
      <c r="L668" s="16">
        <v>378444737.28125</v>
      </c>
      <c r="M668" s="16">
        <v>1063</v>
      </c>
      <c r="N668" s="16">
        <v>121.6</v>
      </c>
      <c r="O668" s="16">
        <f t="shared" si="139"/>
        <v>692491765.39499998</v>
      </c>
      <c r="P668" s="16">
        <f t="shared" si="140"/>
        <v>491301141.12281245</v>
      </c>
      <c r="Q668" s="16">
        <f t="shared" si="137"/>
        <v>-290868144.625</v>
      </c>
      <c r="R668" s="17">
        <f t="shared" si="151"/>
        <v>491301141.12281245</v>
      </c>
      <c r="S668" s="16">
        <f t="shared" si="141"/>
        <v>-81882571.522031248</v>
      </c>
      <c r="T668" s="16">
        <f t="shared" si="142"/>
        <v>-6938606608.7624998</v>
      </c>
      <c r="U668" s="16">
        <f t="shared" si="143"/>
        <v>-35096272.671875</v>
      </c>
      <c r="V668" s="17">
        <f>25000</f>
        <v>25000</v>
      </c>
      <c r="W668" s="16">
        <f t="shared" si="144"/>
        <v>28.872032349073869</v>
      </c>
      <c r="X668" s="16">
        <f t="shared" si="145"/>
        <v>14.609640474436812</v>
      </c>
      <c r="Y668" s="3">
        <f t="shared" si="146"/>
        <v>5.0885287876322381E-5</v>
      </c>
      <c r="Z668" s="3">
        <f t="shared" si="147"/>
        <v>-14.262391874637055</v>
      </c>
      <c r="AA668" s="3">
        <f t="shared" si="148"/>
        <v>0.38603841393255445</v>
      </c>
      <c r="AB668" s="3">
        <f t="shared" si="149"/>
        <v>0.41336947737781848</v>
      </c>
      <c r="AC668" s="16" t="s">
        <v>334</v>
      </c>
      <c r="AD668" s="16" t="s">
        <v>395</v>
      </c>
      <c r="AE668" s="16" t="s">
        <v>766</v>
      </c>
      <c r="AF668" s="16" t="s">
        <v>44</v>
      </c>
      <c r="AG668" s="16" t="s">
        <v>2924</v>
      </c>
      <c r="AH668" s="16">
        <v>0.86199999999999999</v>
      </c>
      <c r="AI668" s="16">
        <v>0.98899999999999999</v>
      </c>
      <c r="AJ668" s="16">
        <v>0.85299999999999998</v>
      </c>
      <c r="AK668" s="15" t="s">
        <v>281</v>
      </c>
    </row>
    <row r="669" spans="1:37" x14ac:dyDescent="0.5">
      <c r="A669" s="16" t="s">
        <v>2925</v>
      </c>
      <c r="B669" s="16" t="s">
        <v>2926</v>
      </c>
      <c r="C669" s="16" t="s">
        <v>2927</v>
      </c>
      <c r="D669" s="16">
        <v>301651210.25</v>
      </c>
      <c r="E669" s="16">
        <v>3596297.5</v>
      </c>
      <c r="F669" s="16">
        <v>2180307.625</v>
      </c>
      <c r="G669" s="16">
        <v>4557671</v>
      </c>
      <c r="H669" s="16">
        <v>8252488.75</v>
      </c>
      <c r="I669" s="16">
        <v>248830677</v>
      </c>
      <c r="J669" s="16">
        <v>6520190.5</v>
      </c>
      <c r="K669" s="16">
        <v>236752541.5</v>
      </c>
      <c r="L669" s="16">
        <v>3554525.125</v>
      </c>
      <c r="M669" s="16">
        <v>243</v>
      </c>
      <c r="N669" s="16">
        <v>27.2</v>
      </c>
      <c r="O669" s="16">
        <f t="shared" si="139"/>
        <v>917539374.07500005</v>
      </c>
      <c r="P669" s="16">
        <f t="shared" si="140"/>
        <v>-1749880946.1824999</v>
      </c>
      <c r="Q669" s="16">
        <f t="shared" si="137"/>
        <v>6072181.125</v>
      </c>
      <c r="R669" s="17">
        <f t="shared" si="151"/>
        <v>6072181.125</v>
      </c>
      <c r="S669" s="16">
        <f t="shared" si="141"/>
        <v>286782180.12</v>
      </c>
      <c r="T669" s="16">
        <f t="shared" si="142"/>
        <v>17040297</v>
      </c>
      <c r="U669" s="16">
        <f t="shared" si="143"/>
        <v>-295131019.75</v>
      </c>
      <c r="V669" s="17">
        <f>MEDIAN(S669:U669)</f>
        <v>17040297</v>
      </c>
      <c r="W669" s="16">
        <f t="shared" si="144"/>
        <v>22.53378339437301</v>
      </c>
      <c r="X669" s="16">
        <f t="shared" si="145"/>
        <v>24.022447145121127</v>
      </c>
      <c r="Y669" s="3">
        <f t="shared" si="146"/>
        <v>2.8062893133807831</v>
      </c>
      <c r="Z669" s="3">
        <f t="shared" si="147"/>
        <v>1.4886637507481164</v>
      </c>
      <c r="AA669" s="3">
        <f t="shared" si="148"/>
        <v>0.74630233157056758</v>
      </c>
      <c r="AB669" s="3">
        <f t="shared" si="149"/>
        <v>0.12708520157047978</v>
      </c>
      <c r="AC669" s="16" t="s">
        <v>334</v>
      </c>
      <c r="AD669" s="16" t="s">
        <v>259</v>
      </c>
      <c r="AE669" s="16" t="s">
        <v>80</v>
      </c>
      <c r="AF669" s="16" t="s">
        <v>44</v>
      </c>
      <c r="AG669" s="16" t="s">
        <v>2928</v>
      </c>
      <c r="AH669" s="16">
        <v>1.8129999999999999</v>
      </c>
      <c r="AI669" s="16">
        <v>0.436</v>
      </c>
      <c r="AJ669" s="16">
        <v>0.79</v>
      </c>
      <c r="AK669" s="15" t="s">
        <v>342</v>
      </c>
    </row>
    <row r="670" spans="1:37" x14ac:dyDescent="0.5">
      <c r="A670" s="16" t="s">
        <v>2929</v>
      </c>
      <c r="B670" s="16" t="s">
        <v>2930</v>
      </c>
      <c r="C670" s="16" t="s">
        <v>2931</v>
      </c>
      <c r="D670" s="16">
        <v>15417555.0625</v>
      </c>
      <c r="E670" s="16">
        <v>7043588.4375</v>
      </c>
      <c r="F670" s="16">
        <v>7396922.9375</v>
      </c>
      <c r="G670" s="16">
        <v>18346931.125</v>
      </c>
      <c r="H670" s="16">
        <v>17372817</v>
      </c>
      <c r="I670" s="16">
        <v>53306420</v>
      </c>
      <c r="J670" s="16">
        <v>23615341.9375</v>
      </c>
      <c r="K670" s="16">
        <v>38244454.25</v>
      </c>
      <c r="L670" s="16">
        <v>19381290.875</v>
      </c>
      <c r="M670" s="16">
        <v>806</v>
      </c>
      <c r="N670" s="16">
        <v>89.3</v>
      </c>
      <c r="O670" s="16">
        <f t="shared" si="139"/>
        <v>170783329.07250002</v>
      </c>
      <c r="P670" s="16">
        <f t="shared" si="140"/>
        <v>17254025.008125</v>
      </c>
      <c r="Q670" s="16">
        <f t="shared" si="137"/>
        <v>9975894.0625</v>
      </c>
      <c r="R670" s="17">
        <f t="shared" si="151"/>
        <v>17254025.008125</v>
      </c>
      <c r="S670" s="16">
        <f t="shared" si="141"/>
        <v>38377064.949374996</v>
      </c>
      <c r="T670" s="16">
        <f t="shared" si="142"/>
        <v>148606162.42500001</v>
      </c>
      <c r="U670" s="16">
        <f t="shared" si="143"/>
        <v>8197786.875</v>
      </c>
      <c r="V670" s="17">
        <f>MEDIAN(S670:U670)</f>
        <v>38377064.949374996</v>
      </c>
      <c r="W670" s="16">
        <f t="shared" si="144"/>
        <v>24.040429616357333</v>
      </c>
      <c r="X670" s="16">
        <f t="shared" si="145"/>
        <v>25.193741043673477</v>
      </c>
      <c r="Y670" s="3">
        <f t="shared" si="146"/>
        <v>2.2242383983622984</v>
      </c>
      <c r="Z670" s="3">
        <f t="shared" si="147"/>
        <v>1.153311427316142</v>
      </c>
      <c r="AA670" s="3">
        <f t="shared" si="148"/>
        <v>0.99123293998365958</v>
      </c>
      <c r="AB670" s="3">
        <f t="shared" si="149"/>
        <v>3.8242742112536473E-3</v>
      </c>
      <c r="AC670" s="16" t="s">
        <v>557</v>
      </c>
      <c r="AD670" s="16" t="s">
        <v>2932</v>
      </c>
      <c r="AE670" s="16" t="s">
        <v>222</v>
      </c>
      <c r="AF670" s="16" t="s">
        <v>44</v>
      </c>
      <c r="AG670" s="16" t="s">
        <v>2933</v>
      </c>
      <c r="AH670" s="16">
        <v>3.1930000000000001</v>
      </c>
      <c r="AI670" s="16">
        <v>0.40300000000000002</v>
      </c>
      <c r="AJ670" s="16">
        <v>1.2869999999999999</v>
      </c>
      <c r="AK670" s="15" t="s">
        <v>62</v>
      </c>
    </row>
    <row r="671" spans="1:37" x14ac:dyDescent="0.5">
      <c r="A671" s="16" t="s">
        <v>2934</v>
      </c>
      <c r="B671" s="16" t="s">
        <v>2935</v>
      </c>
      <c r="C671" s="16" t="s">
        <v>2936</v>
      </c>
      <c r="D671" s="16">
        <v>224769432.125</v>
      </c>
      <c r="E671" s="16">
        <v>272921152</v>
      </c>
      <c r="F671" s="16">
        <v>114744488</v>
      </c>
      <c r="G671" s="16">
        <v>1369021676</v>
      </c>
      <c r="H671" s="16">
        <v>694772010.75</v>
      </c>
      <c r="I671" s="16">
        <v>152682480</v>
      </c>
      <c r="J671" s="16">
        <v>287558024</v>
      </c>
      <c r="K671" s="16">
        <v>123107672</v>
      </c>
      <c r="L671" s="16">
        <v>68477456</v>
      </c>
      <c r="M671" s="16">
        <v>136</v>
      </c>
      <c r="N671" s="16">
        <v>15.3</v>
      </c>
      <c r="O671" s="16">
        <f t="shared" si="139"/>
        <v>141129330.24000001</v>
      </c>
      <c r="P671" s="16">
        <f t="shared" si="140"/>
        <v>6739645716.4237499</v>
      </c>
      <c r="Q671" s="16">
        <f t="shared" si="137"/>
        <v>580027522.75</v>
      </c>
      <c r="R671" s="17">
        <f t="shared" si="151"/>
        <v>580027522.75</v>
      </c>
      <c r="S671" s="16">
        <f t="shared" si="141"/>
        <v>-184270580.40000001</v>
      </c>
      <c r="T671" s="16">
        <f t="shared" si="142"/>
        <v>-573711196.80000007</v>
      </c>
      <c r="U671" s="16">
        <f t="shared" si="143"/>
        <v>62788591.875</v>
      </c>
      <c r="V671" s="17">
        <f>25000</f>
        <v>25000</v>
      </c>
      <c r="W671" s="16">
        <f t="shared" si="144"/>
        <v>29.111546117947487</v>
      </c>
      <c r="X671" s="16">
        <f t="shared" si="145"/>
        <v>14.609640474436812</v>
      </c>
      <c r="Y671" s="3">
        <f t="shared" si="146"/>
        <v>4.3101402984243129E-5</v>
      </c>
      <c r="Z671" s="3">
        <f t="shared" si="147"/>
        <v>-14.501905643510677</v>
      </c>
      <c r="AA671" s="3">
        <f t="shared" si="148"/>
        <v>0.35836389906543542</v>
      </c>
      <c r="AB671" s="3">
        <f t="shared" si="149"/>
        <v>0.44567574685130523</v>
      </c>
      <c r="AC671" s="16" t="s">
        <v>2436</v>
      </c>
      <c r="AD671" s="16" t="s">
        <v>1665</v>
      </c>
      <c r="AE671" s="16" t="s">
        <v>60</v>
      </c>
      <c r="AF671" s="16" t="s">
        <v>44</v>
      </c>
      <c r="AG671" s="16" t="s">
        <v>2937</v>
      </c>
      <c r="AH671" s="16">
        <v>0.54800000000000004</v>
      </c>
      <c r="AI671" s="16">
        <v>0.32400000000000001</v>
      </c>
      <c r="AJ671" s="16">
        <v>0.17699999999999999</v>
      </c>
      <c r="AK671" s="15" t="s">
        <v>45</v>
      </c>
    </row>
    <row r="672" spans="1:37" x14ac:dyDescent="0.5">
      <c r="A672" s="16" t="s">
        <v>2938</v>
      </c>
      <c r="B672" s="16" t="s">
        <v>2939</v>
      </c>
      <c r="C672" s="16" t="s">
        <v>2940</v>
      </c>
      <c r="D672" s="16">
        <v>224769432.125</v>
      </c>
      <c r="E672" s="16">
        <v>272921152</v>
      </c>
      <c r="F672" s="16">
        <v>114744488</v>
      </c>
      <c r="G672" s="16">
        <v>1369021676</v>
      </c>
      <c r="H672" s="16">
        <v>694772010.75</v>
      </c>
      <c r="I672" s="16">
        <v>152682480</v>
      </c>
      <c r="J672" s="16">
        <v>287558024</v>
      </c>
      <c r="K672" s="16">
        <v>123107672</v>
      </c>
      <c r="L672" s="16">
        <v>68477456</v>
      </c>
      <c r="M672" s="16">
        <v>136</v>
      </c>
      <c r="N672" s="16">
        <v>15.5</v>
      </c>
      <c r="O672" s="16">
        <f t="shared" si="139"/>
        <v>141129330.24000001</v>
      </c>
      <c r="P672" s="16">
        <f t="shared" si="140"/>
        <v>6739645716.4237499</v>
      </c>
      <c r="Q672" s="16">
        <f t="shared" si="137"/>
        <v>580027522.75</v>
      </c>
      <c r="R672" s="17">
        <f t="shared" si="151"/>
        <v>580027522.75</v>
      </c>
      <c r="S672" s="16">
        <f t="shared" si="141"/>
        <v>-184270580.40000001</v>
      </c>
      <c r="T672" s="16">
        <f t="shared" si="142"/>
        <v>-573711196.80000007</v>
      </c>
      <c r="U672" s="16">
        <f t="shared" si="143"/>
        <v>62788591.875</v>
      </c>
      <c r="V672" s="17">
        <f>25000</f>
        <v>25000</v>
      </c>
      <c r="W672" s="16">
        <f t="shared" si="144"/>
        <v>29.111546117947487</v>
      </c>
      <c r="X672" s="16">
        <f t="shared" si="145"/>
        <v>14.609640474436812</v>
      </c>
      <c r="Y672" s="3">
        <f t="shared" si="146"/>
        <v>4.3101402984243129E-5</v>
      </c>
      <c r="Z672" s="3">
        <f t="shared" si="147"/>
        <v>-14.501905643510677</v>
      </c>
      <c r="AA672" s="3">
        <f t="shared" si="148"/>
        <v>0.35836389906543542</v>
      </c>
      <c r="AB672" s="3">
        <f t="shared" si="149"/>
        <v>0.44567574685130523</v>
      </c>
      <c r="AC672" s="16" t="s">
        <v>447</v>
      </c>
      <c r="AD672" s="16" t="s">
        <v>311</v>
      </c>
      <c r="AE672" s="16" t="s">
        <v>60</v>
      </c>
      <c r="AF672" s="16" t="s">
        <v>44</v>
      </c>
      <c r="AG672" s="16" t="s">
        <v>2941</v>
      </c>
      <c r="AH672" s="16">
        <v>0.54800000000000004</v>
      </c>
      <c r="AI672" s="16">
        <v>0.32400000000000001</v>
      </c>
      <c r="AJ672" s="16">
        <v>0.17699999999999999</v>
      </c>
      <c r="AK672" s="15" t="s">
        <v>45</v>
      </c>
    </row>
    <row r="673" spans="1:37" x14ac:dyDescent="0.5">
      <c r="A673" s="16" t="s">
        <v>2942</v>
      </c>
      <c r="B673" s="16" t="s">
        <v>2943</v>
      </c>
      <c r="C673" s="16" t="s">
        <v>2944</v>
      </c>
      <c r="D673" s="16">
        <v>224769432.125</v>
      </c>
      <c r="E673" s="16">
        <v>272921152</v>
      </c>
      <c r="F673" s="16">
        <v>114744488</v>
      </c>
      <c r="G673" s="16">
        <v>1369021676</v>
      </c>
      <c r="H673" s="16">
        <v>694772010.75</v>
      </c>
      <c r="I673" s="16">
        <v>152682480</v>
      </c>
      <c r="J673" s="16">
        <v>287558024</v>
      </c>
      <c r="K673" s="16">
        <v>123107672</v>
      </c>
      <c r="L673" s="16">
        <v>68477456</v>
      </c>
      <c r="M673" s="16">
        <v>136</v>
      </c>
      <c r="N673" s="16">
        <v>15.4</v>
      </c>
      <c r="O673" s="16">
        <f t="shared" si="139"/>
        <v>141129330.24000001</v>
      </c>
      <c r="P673" s="16">
        <f t="shared" si="140"/>
        <v>6739645716.4237499</v>
      </c>
      <c r="Q673" s="16">
        <f t="shared" si="137"/>
        <v>580027522.75</v>
      </c>
      <c r="R673" s="17">
        <f t="shared" si="151"/>
        <v>580027522.75</v>
      </c>
      <c r="S673" s="16">
        <f t="shared" si="141"/>
        <v>-184270580.40000001</v>
      </c>
      <c r="T673" s="16">
        <f t="shared" si="142"/>
        <v>-573711196.80000007</v>
      </c>
      <c r="U673" s="16">
        <f t="shared" si="143"/>
        <v>62788591.875</v>
      </c>
      <c r="V673" s="17">
        <f>25000</f>
        <v>25000</v>
      </c>
      <c r="W673" s="16">
        <f t="shared" si="144"/>
        <v>29.111546117947487</v>
      </c>
      <c r="X673" s="16">
        <f t="shared" si="145"/>
        <v>14.609640474436812</v>
      </c>
      <c r="Y673" s="3">
        <f t="shared" si="146"/>
        <v>4.3101402984243129E-5</v>
      </c>
      <c r="Z673" s="3">
        <f t="shared" si="147"/>
        <v>-14.501905643510677</v>
      </c>
      <c r="AA673" s="3">
        <f t="shared" si="148"/>
        <v>0.35836389906543542</v>
      </c>
      <c r="AB673" s="3">
        <f t="shared" si="149"/>
        <v>0.44567574685130523</v>
      </c>
      <c r="AC673" s="16" t="s">
        <v>447</v>
      </c>
      <c r="AD673" s="16" t="s">
        <v>1665</v>
      </c>
      <c r="AE673" s="16" t="s">
        <v>60</v>
      </c>
      <c r="AF673" s="16" t="s">
        <v>44</v>
      </c>
      <c r="AG673" s="16" t="s">
        <v>2945</v>
      </c>
      <c r="AH673" s="16">
        <v>0.54800000000000004</v>
      </c>
      <c r="AI673" s="16">
        <v>0.32400000000000001</v>
      </c>
      <c r="AJ673" s="16">
        <v>0.17699999999999999</v>
      </c>
      <c r="AK673" s="15" t="s">
        <v>45</v>
      </c>
    </row>
    <row r="674" spans="1:37" x14ac:dyDescent="0.5">
      <c r="A674" s="16" t="s">
        <v>2946</v>
      </c>
      <c r="B674" s="16" t="s">
        <v>2947</v>
      </c>
      <c r="C674" s="16" t="s">
        <v>2948</v>
      </c>
      <c r="D674" s="16">
        <v>17817325.5</v>
      </c>
      <c r="E674" s="16">
        <v>11428682.5</v>
      </c>
      <c r="F674" s="16">
        <v>51381669</v>
      </c>
      <c r="G674" s="16">
        <v>14128766.5</v>
      </c>
      <c r="H674" s="16">
        <v>59192616</v>
      </c>
      <c r="I674" s="16">
        <v>49290113</v>
      </c>
      <c r="J674" s="16">
        <v>35450560</v>
      </c>
      <c r="K674" s="16">
        <v>42296191</v>
      </c>
      <c r="L674" s="16">
        <v>20034415</v>
      </c>
      <c r="M674" s="16">
        <v>137</v>
      </c>
      <c r="N674" s="16">
        <v>15.5</v>
      </c>
      <c r="O674" s="16">
        <f t="shared" si="139"/>
        <v>-7780588.3200000003</v>
      </c>
      <c r="P674" s="16">
        <f t="shared" si="140"/>
        <v>-21725612.509999998</v>
      </c>
      <c r="Q674" s="16">
        <f t="shared" si="137"/>
        <v>7810947</v>
      </c>
      <c r="R674" s="17">
        <v>80000</v>
      </c>
      <c r="S674" s="16">
        <f t="shared" si="141"/>
        <v>37967035.454999998</v>
      </c>
      <c r="T674" s="16">
        <f t="shared" si="142"/>
        <v>-388705949.60000002</v>
      </c>
      <c r="U674" s="16">
        <f t="shared" si="143"/>
        <v>17633234.5</v>
      </c>
      <c r="V674" s="17">
        <f t="shared" ref="V674:V679" si="152">MEDIAN(S674:U674)</f>
        <v>17633234.5</v>
      </c>
      <c r="W674" s="16">
        <f t="shared" si="144"/>
        <v>16.287712379549451</v>
      </c>
      <c r="X674" s="16">
        <f t="shared" si="145"/>
        <v>24.071793799624039</v>
      </c>
      <c r="Y674" s="3">
        <f t="shared" si="146"/>
        <v>220.41543125000001</v>
      </c>
      <c r="Z674" s="3">
        <f t="shared" si="147"/>
        <v>7.7840814200745907</v>
      </c>
      <c r="AA674" s="3">
        <f t="shared" si="148"/>
        <v>0.51400916316395739</v>
      </c>
      <c r="AB674" s="3">
        <f t="shared" si="149"/>
        <v>0.28902913883337761</v>
      </c>
      <c r="AC674" s="16" t="s">
        <v>649</v>
      </c>
      <c r="AD674" s="16" t="s">
        <v>44</v>
      </c>
      <c r="AE674" s="16" t="s">
        <v>240</v>
      </c>
      <c r="AF674" s="16" t="s">
        <v>44</v>
      </c>
      <c r="AG674" s="16" t="s">
        <v>661</v>
      </c>
      <c r="AH674" s="16">
        <v>1.99</v>
      </c>
      <c r="AI674" s="16">
        <v>0.36099999999999999</v>
      </c>
      <c r="AJ674" s="16">
        <v>0.71899999999999997</v>
      </c>
      <c r="AK674" s="15" t="s">
        <v>82</v>
      </c>
    </row>
    <row r="675" spans="1:37" x14ac:dyDescent="0.5">
      <c r="A675" s="16" t="s">
        <v>2949</v>
      </c>
      <c r="B675" s="16" t="s">
        <v>2950</v>
      </c>
      <c r="C675" s="16" t="s">
        <v>2951</v>
      </c>
      <c r="D675" s="16">
        <v>32136311.5</v>
      </c>
      <c r="E675" s="16">
        <v>6829603.9375</v>
      </c>
      <c r="F675" s="16">
        <v>23241447</v>
      </c>
      <c r="G675" s="16">
        <v>16157366</v>
      </c>
      <c r="H675" s="16">
        <v>21988680.5</v>
      </c>
      <c r="I675" s="16">
        <v>80141410.5</v>
      </c>
      <c r="J675" s="16">
        <v>52338628</v>
      </c>
      <c r="K675" s="16">
        <v>68541541.5</v>
      </c>
      <c r="L675" s="16">
        <v>17961281.75</v>
      </c>
      <c r="M675" s="16">
        <v>193</v>
      </c>
      <c r="N675" s="16">
        <v>20.9</v>
      </c>
      <c r="O675" s="16">
        <f t="shared" si="139"/>
        <v>211667864.22</v>
      </c>
      <c r="P675" s="16">
        <f t="shared" si="140"/>
        <v>-94115988.99499999</v>
      </c>
      <c r="Q675" s="16">
        <f t="shared" si="137"/>
        <v>-1252766.5</v>
      </c>
      <c r="R675" s="17">
        <v>80000</v>
      </c>
      <c r="S675" s="16">
        <f t="shared" si="141"/>
        <v>75905683.201875001</v>
      </c>
      <c r="T675" s="16">
        <f t="shared" si="142"/>
        <v>-65474049.100000001</v>
      </c>
      <c r="U675" s="16">
        <f t="shared" si="143"/>
        <v>20202316.5</v>
      </c>
      <c r="V675" s="17">
        <f t="shared" si="152"/>
        <v>20202316.5</v>
      </c>
      <c r="W675" s="16">
        <f t="shared" si="144"/>
        <v>16.287712379549451</v>
      </c>
      <c r="X675" s="16">
        <f t="shared" si="145"/>
        <v>24.268017393398971</v>
      </c>
      <c r="Y675" s="3">
        <f t="shared" si="146"/>
        <v>252.52895624999999</v>
      </c>
      <c r="Z675" s="3">
        <f t="shared" si="147"/>
        <v>7.9803050138495228</v>
      </c>
      <c r="AA675" s="3">
        <f t="shared" si="148"/>
        <v>0.64772835670903839</v>
      </c>
      <c r="AB675" s="3">
        <f t="shared" si="149"/>
        <v>0.18860708967964784</v>
      </c>
      <c r="AC675" s="16" t="s">
        <v>105</v>
      </c>
      <c r="AD675" s="16" t="s">
        <v>1624</v>
      </c>
      <c r="AE675" s="16" t="s">
        <v>80</v>
      </c>
      <c r="AF675" s="16" t="s">
        <v>44</v>
      </c>
      <c r="AG675" s="16" t="s">
        <v>44</v>
      </c>
      <c r="AH675" s="16">
        <v>2.2519999999999998</v>
      </c>
      <c r="AI675" s="16">
        <v>1.0569999999999999</v>
      </c>
      <c r="AJ675" s="16">
        <v>2.38</v>
      </c>
      <c r="AK675" s="15" t="s">
        <v>45</v>
      </c>
    </row>
    <row r="676" spans="1:37" x14ac:dyDescent="0.5">
      <c r="A676" s="16" t="s">
        <v>2952</v>
      </c>
      <c r="B676" s="16" t="s">
        <v>2953</v>
      </c>
      <c r="C676" s="16" t="s">
        <v>2954</v>
      </c>
      <c r="D676" s="16">
        <v>15313864.75</v>
      </c>
      <c r="E676" s="16">
        <v>5816979.375</v>
      </c>
      <c r="F676" s="16">
        <v>7613701</v>
      </c>
      <c r="G676" s="16">
        <v>18171747</v>
      </c>
      <c r="H676" s="16">
        <v>16447648</v>
      </c>
      <c r="I676" s="16">
        <v>42024511</v>
      </c>
      <c r="J676" s="16">
        <v>14315017</v>
      </c>
      <c r="K676" s="16">
        <v>21471610.5</v>
      </c>
      <c r="L676" s="16">
        <v>8470579.25</v>
      </c>
      <c r="M676" s="16">
        <v>606</v>
      </c>
      <c r="N676" s="16">
        <v>66.2</v>
      </c>
      <c r="O676" s="16">
        <f t="shared" si="139"/>
        <v>128008213.2</v>
      </c>
      <c r="P676" s="16">
        <f t="shared" si="140"/>
        <v>16832926.452500001</v>
      </c>
      <c r="Q676" s="16">
        <f t="shared" si="137"/>
        <v>8833947</v>
      </c>
      <c r="R676" s="17">
        <f>MEDIAN(O676:Q676)</f>
        <v>16832926.452500001</v>
      </c>
      <c r="S676" s="16">
        <f t="shared" si="141"/>
        <v>19255196.283750001</v>
      </c>
      <c r="T676" s="16">
        <f t="shared" si="142"/>
        <v>10625290.300000001</v>
      </c>
      <c r="U676" s="16">
        <f t="shared" si="143"/>
        <v>-998847.75</v>
      </c>
      <c r="V676" s="17">
        <f t="shared" si="152"/>
        <v>10625290.300000001</v>
      </c>
      <c r="W676" s="16">
        <f t="shared" si="144"/>
        <v>24.00478267935155</v>
      </c>
      <c r="X676" s="16">
        <f t="shared" si="145"/>
        <v>23.340998922746486</v>
      </c>
      <c r="Y676" s="3">
        <f t="shared" si="146"/>
        <v>0.6312206216775782</v>
      </c>
      <c r="Z676" s="3">
        <f t="shared" si="147"/>
        <v>-0.6637837566050665</v>
      </c>
      <c r="AA676" s="3">
        <f t="shared" si="148"/>
        <v>0.34124895177498282</v>
      </c>
      <c r="AB676" s="3">
        <f t="shared" si="149"/>
        <v>0.46692867398500421</v>
      </c>
      <c r="AC676" s="16" t="s">
        <v>741</v>
      </c>
      <c r="AD676" s="16" t="s">
        <v>750</v>
      </c>
      <c r="AE676" s="16" t="s">
        <v>107</v>
      </c>
      <c r="AF676" s="16" t="s">
        <v>44</v>
      </c>
      <c r="AG676" s="16" t="s">
        <v>2773</v>
      </c>
      <c r="AH676" s="16">
        <v>1.88</v>
      </c>
      <c r="AI676" s="16">
        <v>0.41899999999999998</v>
      </c>
      <c r="AJ676" s="16">
        <v>0.78800000000000003</v>
      </c>
      <c r="AK676" s="15" t="s">
        <v>62</v>
      </c>
    </row>
    <row r="677" spans="1:37" x14ac:dyDescent="0.5">
      <c r="A677" s="16" t="s">
        <v>2955</v>
      </c>
      <c r="B677" s="16" t="s">
        <v>2956</v>
      </c>
      <c r="C677" s="16" t="s">
        <v>2957</v>
      </c>
      <c r="D677" s="16">
        <v>8077208.5</v>
      </c>
      <c r="E677" s="16">
        <v>1155502.25</v>
      </c>
      <c r="F677" s="16">
        <v>3569783.3125</v>
      </c>
      <c r="G677" s="16">
        <v>9489697.5</v>
      </c>
      <c r="H677" s="16">
        <v>3384180.5</v>
      </c>
      <c r="I677" s="16">
        <v>13270705</v>
      </c>
      <c r="J677" s="16">
        <v>16437023.5</v>
      </c>
      <c r="K677" s="16">
        <v>10832112</v>
      </c>
      <c r="L677" s="16">
        <v>3314551.75</v>
      </c>
      <c r="M677" s="16">
        <v>342</v>
      </c>
      <c r="N677" s="16">
        <v>36.700000000000003</v>
      </c>
      <c r="O677" s="16">
        <f t="shared" si="139"/>
        <v>36087428.677500002</v>
      </c>
      <c r="P677" s="16">
        <f t="shared" si="140"/>
        <v>8319560.21</v>
      </c>
      <c r="Q677" s="16">
        <f t="shared" si="137"/>
        <v>-185602.8125</v>
      </c>
      <c r="R677" s="17">
        <f>MEDIAN(O677:Q677)</f>
        <v>8319560.21</v>
      </c>
      <c r="S677" s="16">
        <f t="shared" si="141"/>
        <v>11902229.9925</v>
      </c>
      <c r="T677" s="16">
        <f t="shared" si="142"/>
        <v>-3164871.375</v>
      </c>
      <c r="U677" s="16">
        <f t="shared" si="143"/>
        <v>8359815</v>
      </c>
      <c r="V677" s="17">
        <f t="shared" si="152"/>
        <v>8359815</v>
      </c>
      <c r="W677" s="16">
        <f t="shared" si="144"/>
        <v>22.988075835716767</v>
      </c>
      <c r="X677" s="16">
        <f t="shared" si="145"/>
        <v>22.995039585609312</v>
      </c>
      <c r="Y677" s="3">
        <f t="shared" si="146"/>
        <v>1.0048385718696542</v>
      </c>
      <c r="Z677" s="3">
        <f t="shared" si="147"/>
        <v>6.9637498925449242E-3</v>
      </c>
      <c r="AA677" s="3">
        <f t="shared" si="148"/>
        <v>0.44277973639549451</v>
      </c>
      <c r="AB677" s="3">
        <f t="shared" si="149"/>
        <v>0.3538122626193978</v>
      </c>
      <c r="AC677" s="16" t="s">
        <v>741</v>
      </c>
      <c r="AD677" s="16" t="s">
        <v>852</v>
      </c>
      <c r="AE677" s="16" t="s">
        <v>60</v>
      </c>
      <c r="AF677" s="16" t="s">
        <v>44</v>
      </c>
      <c r="AG677" s="16" t="s">
        <v>2958</v>
      </c>
      <c r="AH677" s="16">
        <v>3.0339999999999998</v>
      </c>
      <c r="AI677" s="16">
        <v>0.376</v>
      </c>
      <c r="AJ677" s="16">
        <v>1.141</v>
      </c>
      <c r="AK677" s="15" t="s">
        <v>290</v>
      </c>
    </row>
    <row r="678" spans="1:37" x14ac:dyDescent="0.5">
      <c r="A678" s="16" t="s">
        <v>2959</v>
      </c>
      <c r="B678" s="16" t="s">
        <v>2960</v>
      </c>
      <c r="C678" s="16" t="s">
        <v>2961</v>
      </c>
      <c r="D678" s="16">
        <v>40847344.5</v>
      </c>
      <c r="E678" s="16">
        <v>4764280</v>
      </c>
      <c r="F678" s="16">
        <v>2091270.9375</v>
      </c>
      <c r="G678" s="16">
        <v>6240833.5</v>
      </c>
      <c r="H678" s="16">
        <v>1752547.375</v>
      </c>
      <c r="I678" s="16">
        <v>61236218</v>
      </c>
      <c r="J678" s="16"/>
      <c r="K678" s="16">
        <v>93011151</v>
      </c>
      <c r="L678" s="16">
        <v>4254514</v>
      </c>
      <c r="M678" s="16">
        <v>322</v>
      </c>
      <c r="N678" s="16">
        <v>34.700000000000003</v>
      </c>
      <c r="O678" s="16">
        <f t="shared" si="139"/>
        <v>220019203.07250002</v>
      </c>
      <c r="P678" s="16">
        <f t="shared" si="140"/>
        <v>-203832349.78999999</v>
      </c>
      <c r="Q678" s="16">
        <f t="shared" si="137"/>
        <v>-338723.5625</v>
      </c>
      <c r="R678" s="17">
        <v>80000</v>
      </c>
      <c r="S678" s="16">
        <f t="shared" si="141"/>
        <v>108543651.33</v>
      </c>
      <c r="T678" s="16">
        <f t="shared" si="142"/>
        <v>26824213.975000001</v>
      </c>
      <c r="U678" s="16">
        <f t="shared" si="143"/>
        <v>-40847344.5</v>
      </c>
      <c r="V678" s="17">
        <f t="shared" si="152"/>
        <v>26824213.975000001</v>
      </c>
      <c r="W678" s="16">
        <f t="shared" si="144"/>
        <v>16.287712379549451</v>
      </c>
      <c r="X678" s="16">
        <f t="shared" si="145"/>
        <v>24.677032560785729</v>
      </c>
      <c r="Y678" s="3">
        <f t="shared" si="146"/>
        <v>335.30267468750003</v>
      </c>
      <c r="Z678" s="3">
        <f t="shared" si="147"/>
        <v>8.3893201812362808</v>
      </c>
      <c r="AA678" s="3">
        <f t="shared" si="148"/>
        <v>0.8248741035513879</v>
      </c>
      <c r="AB678" s="3">
        <f t="shared" si="149"/>
        <v>8.3612330607874749E-2</v>
      </c>
      <c r="AC678" s="16" t="s">
        <v>425</v>
      </c>
      <c r="AD678" s="16" t="s">
        <v>2962</v>
      </c>
      <c r="AE678" s="16" t="s">
        <v>51</v>
      </c>
      <c r="AF678" s="16" t="s">
        <v>52</v>
      </c>
      <c r="AG678" s="16" t="s">
        <v>2963</v>
      </c>
      <c r="AH678" s="16">
        <v>4.1749999999999998</v>
      </c>
      <c r="AI678" s="16">
        <v>0.76300000000000001</v>
      </c>
      <c r="AJ678" s="16">
        <v>3.1869999999999998</v>
      </c>
      <c r="AK678" s="15" t="s">
        <v>62</v>
      </c>
    </row>
    <row r="679" spans="1:37" x14ac:dyDescent="0.5">
      <c r="A679" s="16" t="s">
        <v>2964</v>
      </c>
      <c r="B679" s="16" t="s">
        <v>2965</v>
      </c>
      <c r="C679" s="16" t="s">
        <v>2966</v>
      </c>
      <c r="D679" s="16">
        <v>38652427.125</v>
      </c>
      <c r="E679" s="16">
        <v>29073017.75</v>
      </c>
      <c r="F679" s="16">
        <v>30957864.09375</v>
      </c>
      <c r="G679" s="16">
        <v>99031586.25</v>
      </c>
      <c r="H679" s="16">
        <v>84538618.71875</v>
      </c>
      <c r="I679" s="16">
        <v>51779112.375</v>
      </c>
      <c r="J679" s="16">
        <v>87034038.125</v>
      </c>
      <c r="K679" s="16">
        <v>41457437.625</v>
      </c>
      <c r="L679" s="16">
        <v>42874503.46875</v>
      </c>
      <c r="M679" s="16">
        <v>732</v>
      </c>
      <c r="N679" s="16">
        <v>82.7</v>
      </c>
      <c r="O679" s="16">
        <f t="shared" si="139"/>
        <v>77455043.606250003</v>
      </c>
      <c r="P679" s="16">
        <f t="shared" si="140"/>
        <v>355633247.24624997</v>
      </c>
      <c r="Q679" s="16">
        <f t="shared" si="137"/>
        <v>53580754.625</v>
      </c>
      <c r="R679" s="17">
        <f>MEDIAN(O679:Q679)</f>
        <v>77455043.606250003</v>
      </c>
      <c r="S679" s="16">
        <f t="shared" si="141"/>
        <v>15232836.446249999</v>
      </c>
      <c r="T679" s="16">
        <f t="shared" si="142"/>
        <v>147766328.25</v>
      </c>
      <c r="U679" s="16">
        <f t="shared" si="143"/>
        <v>48381611</v>
      </c>
      <c r="V679" s="17">
        <f t="shared" si="152"/>
        <v>48381611</v>
      </c>
      <c r="W679" s="16">
        <f t="shared" si="144"/>
        <v>26.206855849628106</v>
      </c>
      <c r="X679" s="16">
        <f t="shared" si="145"/>
        <v>25.527955472864129</v>
      </c>
      <c r="Y679" s="3">
        <f t="shared" si="146"/>
        <v>0.62464119503892435</v>
      </c>
      <c r="Z679" s="3">
        <f t="shared" si="147"/>
        <v>-0.67890037676397319</v>
      </c>
      <c r="AA679" s="3">
        <f t="shared" si="148"/>
        <v>0.26771014477723931</v>
      </c>
      <c r="AB679" s="3">
        <f t="shared" si="149"/>
        <v>0.57233517107195553</v>
      </c>
      <c r="AC679" s="16" t="s">
        <v>2574</v>
      </c>
      <c r="AD679" s="16" t="s">
        <v>1060</v>
      </c>
      <c r="AE679" s="16" t="s">
        <v>138</v>
      </c>
      <c r="AF679" s="16" t="s">
        <v>44</v>
      </c>
      <c r="AG679" s="16" t="s">
        <v>1554</v>
      </c>
      <c r="AH679" s="16">
        <v>1.385</v>
      </c>
      <c r="AI679" s="16">
        <v>0.36599999999999999</v>
      </c>
      <c r="AJ679" s="16">
        <v>0.50700000000000001</v>
      </c>
      <c r="AK679" s="15" t="s">
        <v>45</v>
      </c>
    </row>
    <row r="680" spans="1:37" x14ac:dyDescent="0.5">
      <c r="A680" s="16" t="s">
        <v>2967</v>
      </c>
      <c r="B680" s="16" t="s">
        <v>2968</v>
      </c>
      <c r="C680" s="16" t="s">
        <v>2969</v>
      </c>
      <c r="D680" s="16">
        <v>224769432.125</v>
      </c>
      <c r="E680" s="16">
        <v>272921152</v>
      </c>
      <c r="F680" s="16">
        <v>114744488</v>
      </c>
      <c r="G680" s="16">
        <v>1369021676</v>
      </c>
      <c r="H680" s="16">
        <v>694772010.75</v>
      </c>
      <c r="I680" s="16">
        <v>152682480</v>
      </c>
      <c r="J680" s="16">
        <v>287558024</v>
      </c>
      <c r="K680" s="16">
        <v>123107672</v>
      </c>
      <c r="L680" s="16">
        <v>68477456</v>
      </c>
      <c r="M680" s="16">
        <v>136</v>
      </c>
      <c r="N680" s="16">
        <v>15.4</v>
      </c>
      <c r="O680" s="16">
        <f t="shared" si="139"/>
        <v>141129330.24000001</v>
      </c>
      <c r="P680" s="16">
        <f t="shared" si="140"/>
        <v>6739645716.4237499</v>
      </c>
      <c r="Q680" s="16">
        <f t="shared" si="137"/>
        <v>580027522.75</v>
      </c>
      <c r="R680" s="17">
        <f>MEDIAN(O680:Q680)</f>
        <v>580027522.75</v>
      </c>
      <c r="S680" s="16">
        <f t="shared" si="141"/>
        <v>-184270580.40000001</v>
      </c>
      <c r="T680" s="16">
        <f t="shared" si="142"/>
        <v>-573711196.80000007</v>
      </c>
      <c r="U680" s="16">
        <f t="shared" si="143"/>
        <v>62788591.875</v>
      </c>
      <c r="V680" s="17">
        <f>25000</f>
        <v>25000</v>
      </c>
      <c r="W680" s="16">
        <f t="shared" si="144"/>
        <v>29.111546117947487</v>
      </c>
      <c r="X680" s="16">
        <f t="shared" si="145"/>
        <v>14.609640474436812</v>
      </c>
      <c r="Y680" s="3">
        <f t="shared" si="146"/>
        <v>4.3101402984243129E-5</v>
      </c>
      <c r="Z680" s="3">
        <f t="shared" si="147"/>
        <v>-14.501905643510677</v>
      </c>
      <c r="AA680" s="3">
        <f t="shared" si="148"/>
        <v>0.35836389906543542</v>
      </c>
      <c r="AB680" s="3">
        <f t="shared" si="149"/>
        <v>0.44567574685130523</v>
      </c>
      <c r="AC680" s="16" t="s">
        <v>447</v>
      </c>
      <c r="AD680" s="16" t="s">
        <v>1665</v>
      </c>
      <c r="AE680" s="16" t="s">
        <v>60</v>
      </c>
      <c r="AF680" s="16" t="s">
        <v>44</v>
      </c>
      <c r="AG680" s="16" t="s">
        <v>2970</v>
      </c>
      <c r="AH680" s="16">
        <v>0.54800000000000004</v>
      </c>
      <c r="AI680" s="16">
        <v>0.32400000000000001</v>
      </c>
      <c r="AJ680" s="16">
        <v>0.17699999999999999</v>
      </c>
      <c r="AK680" s="15" t="s">
        <v>45</v>
      </c>
    </row>
    <row r="681" spans="1:37" x14ac:dyDescent="0.5">
      <c r="A681" s="16" t="s">
        <v>2971</v>
      </c>
      <c r="B681" s="16" t="s">
        <v>2972</v>
      </c>
      <c r="C681" s="16" t="s">
        <v>2973</v>
      </c>
      <c r="D681" s="16">
        <v>532342896.125</v>
      </c>
      <c r="E681" s="16">
        <v>845719217.8125</v>
      </c>
      <c r="F681" s="16">
        <v>335677425.375</v>
      </c>
      <c r="G681" s="16">
        <v>4047773276.25</v>
      </c>
      <c r="H681" s="16">
        <v>2212796664.875</v>
      </c>
      <c r="I681" s="16">
        <v>455302650.875</v>
      </c>
      <c r="J681" s="16">
        <v>632156640.375</v>
      </c>
      <c r="K681" s="16">
        <v>350952901.8125</v>
      </c>
      <c r="L681" s="16">
        <v>203327964.1875</v>
      </c>
      <c r="M681" s="16">
        <v>103</v>
      </c>
      <c r="N681" s="16">
        <v>11.4</v>
      </c>
      <c r="O681" s="16">
        <f t="shared" si="139"/>
        <v>445005838.86000001</v>
      </c>
      <c r="P681" s="16">
        <f t="shared" si="140"/>
        <v>20705884938.936249</v>
      </c>
      <c r="Q681" s="16">
        <f t="shared" si="137"/>
        <v>1877119239.5</v>
      </c>
      <c r="R681" s="17">
        <f>MEDIAN(O681:Q681)</f>
        <v>1877119239.5</v>
      </c>
      <c r="S681" s="16">
        <f t="shared" si="141"/>
        <v>-608562568.67999995</v>
      </c>
      <c r="T681" s="16">
        <f t="shared" si="142"/>
        <v>-1641133318.7250001</v>
      </c>
      <c r="U681" s="16">
        <f t="shared" si="143"/>
        <v>99813744.25</v>
      </c>
      <c r="V681" s="17">
        <f>25000</f>
        <v>25000</v>
      </c>
      <c r="W681" s="16">
        <f t="shared" si="144"/>
        <v>30.805873150810047</v>
      </c>
      <c r="X681" s="16">
        <f t="shared" si="145"/>
        <v>14.609640474436812</v>
      </c>
      <c r="Y681" s="3">
        <f t="shared" si="146"/>
        <v>1.33182801997486E-5</v>
      </c>
      <c r="Z681" s="3">
        <f t="shared" si="147"/>
        <v>-16.196232676373238</v>
      </c>
      <c r="AA681" s="3">
        <f t="shared" si="148"/>
        <v>0.35227471092263296</v>
      </c>
      <c r="AB681" s="3">
        <f t="shared" si="149"/>
        <v>0.45311853280786807</v>
      </c>
      <c r="AC681" s="16" t="s">
        <v>131</v>
      </c>
      <c r="AD681" s="16" t="s">
        <v>1665</v>
      </c>
      <c r="AE681" s="16" t="s">
        <v>60</v>
      </c>
      <c r="AF681" s="16" t="s">
        <v>44</v>
      </c>
      <c r="AG681" s="16" t="s">
        <v>2974</v>
      </c>
      <c r="AH681" s="16">
        <v>0.65900000000000003</v>
      </c>
      <c r="AI681" s="16">
        <v>0.24099999999999999</v>
      </c>
      <c r="AJ681" s="16">
        <v>0.159</v>
      </c>
      <c r="AK681" s="15" t="s">
        <v>45</v>
      </c>
    </row>
    <row r="682" spans="1:37" x14ac:dyDescent="0.5">
      <c r="A682" s="16" t="s">
        <v>2975</v>
      </c>
      <c r="B682" s="16" t="s">
        <v>2976</v>
      </c>
      <c r="C682" s="16" t="s">
        <v>2977</v>
      </c>
      <c r="D682" s="16">
        <v>26179003419.314499</v>
      </c>
      <c r="E682" s="16">
        <v>31133967981.375</v>
      </c>
      <c r="F682" s="16">
        <v>35789815370.4375</v>
      </c>
      <c r="G682" s="16">
        <v>27970776963.4375</v>
      </c>
      <c r="H682" s="16">
        <v>25367948114.171902</v>
      </c>
      <c r="I682" s="16">
        <v>40673880860.265602</v>
      </c>
      <c r="J682" s="16">
        <v>29221760543.875</v>
      </c>
      <c r="K682" s="16">
        <v>28935636456.875</v>
      </c>
      <c r="L682" s="16">
        <v>15907610191.6406</v>
      </c>
      <c r="M682" s="16">
        <v>1960</v>
      </c>
      <c r="N682" s="16">
        <v>226.4</v>
      </c>
      <c r="O682" s="16">
        <f t="shared" si="139"/>
        <v>18168723622.160542</v>
      </c>
      <c r="P682" s="16">
        <f t="shared" si="140"/>
        <v>10553546174.884476</v>
      </c>
      <c r="Q682" s="16">
        <f t="shared" si="137"/>
        <v>-10421867256.265598</v>
      </c>
      <c r="R682" s="17">
        <f>MEDIAN(O682:Q682)</f>
        <v>10553546174.884476</v>
      </c>
      <c r="S682" s="16">
        <f t="shared" si="141"/>
        <v>-2703947775.1349998</v>
      </c>
      <c r="T682" s="16">
        <f t="shared" si="142"/>
        <v>-246539344217.08154</v>
      </c>
      <c r="U682" s="16">
        <f t="shared" si="143"/>
        <v>3042757124.5605011</v>
      </c>
      <c r="V682" s="17">
        <f>25000</f>
        <v>25000</v>
      </c>
      <c r="W682" s="16">
        <f t="shared" si="144"/>
        <v>33.297008799870824</v>
      </c>
      <c r="X682" s="16">
        <f t="shared" si="145"/>
        <v>14.609640474436812</v>
      </c>
      <c r="Y682" s="3">
        <f t="shared" si="146"/>
        <v>2.368871996741291E-6</v>
      </c>
      <c r="Z682" s="3">
        <f t="shared" si="147"/>
        <v>-18.687368325434011</v>
      </c>
      <c r="AA682" s="3">
        <f t="shared" si="148"/>
        <v>0.40876652806176916</v>
      </c>
      <c r="AB682" s="3">
        <f t="shared" si="149"/>
        <v>0.38852467371782895</v>
      </c>
      <c r="AC682" s="16" t="s">
        <v>2978</v>
      </c>
      <c r="AD682" s="16" t="s">
        <v>395</v>
      </c>
      <c r="AE682" s="16" t="s">
        <v>766</v>
      </c>
      <c r="AF682" s="16" t="s">
        <v>44</v>
      </c>
      <c r="AG682" s="16" t="s">
        <v>2979</v>
      </c>
      <c r="AH682" s="16">
        <v>0.92900000000000005</v>
      </c>
      <c r="AI682" s="16">
        <v>1.113</v>
      </c>
      <c r="AJ682" s="16">
        <v>1.034</v>
      </c>
      <c r="AK682" s="15" t="s">
        <v>485</v>
      </c>
    </row>
    <row r="683" spans="1:37" x14ac:dyDescent="0.5">
      <c r="A683" s="16" t="s">
        <v>2980</v>
      </c>
      <c r="B683" s="16" t="s">
        <v>2981</v>
      </c>
      <c r="C683" s="16" t="s">
        <v>2982</v>
      </c>
      <c r="D683" s="16">
        <v>216951273.5</v>
      </c>
      <c r="E683" s="16">
        <v>111444380.0625</v>
      </c>
      <c r="F683" s="16">
        <v>225784302</v>
      </c>
      <c r="G683" s="16">
        <v>174454174</v>
      </c>
      <c r="H683" s="16">
        <v>153669660</v>
      </c>
      <c r="I683" s="16">
        <v>293081765.5</v>
      </c>
      <c r="J683" s="16">
        <v>271647709</v>
      </c>
      <c r="K683" s="16">
        <v>242503504</v>
      </c>
      <c r="L683" s="16">
        <v>152590599.75</v>
      </c>
      <c r="M683" s="16">
        <v>930</v>
      </c>
      <c r="N683" s="16">
        <v>103.5</v>
      </c>
      <c r="O683" s="16">
        <f t="shared" si="139"/>
        <v>250346564.22</v>
      </c>
      <c r="P683" s="16">
        <f t="shared" si="140"/>
        <v>-250307916.05499998</v>
      </c>
      <c r="Q683" s="16">
        <f t="shared" si="137"/>
        <v>-72114642</v>
      </c>
      <c r="R683" s="17">
        <v>80000</v>
      </c>
      <c r="S683" s="16">
        <f t="shared" si="141"/>
        <v>161202722.44312501</v>
      </c>
      <c r="T683" s="16">
        <f t="shared" si="142"/>
        <v>-907601907.89999998</v>
      </c>
      <c r="U683" s="16">
        <f t="shared" si="143"/>
        <v>54696435.5</v>
      </c>
      <c r="V683" s="17">
        <f t="shared" ref="V683:V686" si="153">MEDIAN(S683:U683)</f>
        <v>54696435.5</v>
      </c>
      <c r="W683" s="16">
        <f t="shared" si="144"/>
        <v>16.287712379549451</v>
      </c>
      <c r="X683" s="16">
        <f t="shared" si="145"/>
        <v>25.704943481616308</v>
      </c>
      <c r="Y683" s="3">
        <f t="shared" si="146"/>
        <v>683.70544374999997</v>
      </c>
      <c r="Z683" s="3">
        <f t="shared" si="147"/>
        <v>9.4172311020668591</v>
      </c>
      <c r="AA683" s="3">
        <f t="shared" si="148"/>
        <v>0.47026693178941714</v>
      </c>
      <c r="AB683" s="3">
        <f t="shared" si="149"/>
        <v>0.32765555888160669</v>
      </c>
      <c r="AC683" s="16" t="s">
        <v>41</v>
      </c>
      <c r="AD683" s="16" t="s">
        <v>311</v>
      </c>
      <c r="AE683" s="16" t="s">
        <v>60</v>
      </c>
      <c r="AF683" s="16" t="s">
        <v>44</v>
      </c>
      <c r="AG683" s="16" t="s">
        <v>44</v>
      </c>
      <c r="AH683" s="16">
        <v>1.1180000000000001</v>
      </c>
      <c r="AI683" s="16">
        <v>1.244</v>
      </c>
      <c r="AJ683" s="16">
        <v>1.39</v>
      </c>
      <c r="AK683" s="15" t="s">
        <v>342</v>
      </c>
    </row>
    <row r="684" spans="1:37" x14ac:dyDescent="0.5">
      <c r="A684" s="16" t="s">
        <v>2983</v>
      </c>
      <c r="B684" s="16" t="s">
        <v>2984</v>
      </c>
      <c r="C684" s="16" t="s">
        <v>2985</v>
      </c>
      <c r="D684" s="16">
        <v>11447981</v>
      </c>
      <c r="E684" s="16">
        <v>5037448.5</v>
      </c>
      <c r="F684" s="16">
        <v>5991180.5</v>
      </c>
      <c r="G684" s="16">
        <v>14145471</v>
      </c>
      <c r="H684" s="16">
        <v>12009674</v>
      </c>
      <c r="I684" s="16">
        <v>22087316</v>
      </c>
      <c r="J684" s="16">
        <v>19573708</v>
      </c>
      <c r="K684" s="16">
        <v>14269399</v>
      </c>
      <c r="L684" s="16">
        <v>8497443</v>
      </c>
      <c r="M684" s="16">
        <v>245</v>
      </c>
      <c r="N684" s="16">
        <v>27.7</v>
      </c>
      <c r="O684" s="16">
        <f t="shared" si="139"/>
        <v>59877624.060000002</v>
      </c>
      <c r="P684" s="16">
        <f t="shared" si="140"/>
        <v>15888216.1</v>
      </c>
      <c r="Q684" s="16">
        <f t="shared" si="137"/>
        <v>6018493.5</v>
      </c>
      <c r="R684" s="17">
        <f>MEDIAN(O684:Q684)</f>
        <v>15888216.1</v>
      </c>
      <c r="S684" s="16">
        <f t="shared" si="141"/>
        <v>11355299.115</v>
      </c>
      <c r="T684" s="16">
        <f t="shared" si="142"/>
        <v>31077655</v>
      </c>
      <c r="U684" s="16">
        <f t="shared" si="143"/>
        <v>8125727</v>
      </c>
      <c r="V684" s="17">
        <f t="shared" si="153"/>
        <v>11355299.115</v>
      </c>
      <c r="W684" s="16">
        <f t="shared" si="144"/>
        <v>23.921453814816225</v>
      </c>
      <c r="X684" s="16">
        <f t="shared" si="145"/>
        <v>23.436862373430582</v>
      </c>
      <c r="Y684" s="3">
        <f t="shared" si="146"/>
        <v>0.71469943784311951</v>
      </c>
      <c r="Z684" s="3">
        <f t="shared" si="147"/>
        <v>-0.48459144138564397</v>
      </c>
      <c r="AA684" s="3">
        <f t="shared" si="148"/>
        <v>0.64572818170688295</v>
      </c>
      <c r="AB684" s="3">
        <f t="shared" si="149"/>
        <v>0.18995025913743546</v>
      </c>
      <c r="AC684" s="16" t="s">
        <v>472</v>
      </c>
      <c r="AD684" s="16" t="s">
        <v>118</v>
      </c>
      <c r="AE684" s="16" t="s">
        <v>51</v>
      </c>
      <c r="AF684" s="16" t="s">
        <v>44</v>
      </c>
      <c r="AG684" s="16" t="s">
        <v>2986</v>
      </c>
      <c r="AH684" s="16">
        <v>2.3820000000000001</v>
      </c>
      <c r="AI684" s="16">
        <v>0.42399999999999999</v>
      </c>
      <c r="AJ684" s="16">
        <v>1.0089999999999999</v>
      </c>
      <c r="AK684" s="15" t="s">
        <v>101</v>
      </c>
    </row>
    <row r="685" spans="1:37" x14ac:dyDescent="0.5">
      <c r="A685" s="16" t="s">
        <v>2987</v>
      </c>
      <c r="B685" s="16" t="s">
        <v>2988</v>
      </c>
      <c r="C685" s="16" t="s">
        <v>2989</v>
      </c>
      <c r="D685" s="16">
        <v>113190103.625</v>
      </c>
      <c r="E685" s="16">
        <v>101475883.375</v>
      </c>
      <c r="F685" s="16">
        <v>163998294.75</v>
      </c>
      <c r="G685" s="16">
        <v>94525734.5625</v>
      </c>
      <c r="H685" s="16">
        <v>131580440</v>
      </c>
      <c r="I685" s="16">
        <v>242313283.5</v>
      </c>
      <c r="J685" s="16">
        <v>171781467.1875</v>
      </c>
      <c r="K685" s="16">
        <v>200230073.5</v>
      </c>
      <c r="L685" s="16">
        <v>125105559.375</v>
      </c>
      <c r="M685" s="16">
        <v>479</v>
      </c>
      <c r="N685" s="16">
        <v>52.6</v>
      </c>
      <c r="O685" s="16">
        <f t="shared" si="139"/>
        <v>291331758.15000004</v>
      </c>
      <c r="P685" s="16">
        <f t="shared" si="140"/>
        <v>-109933133.77812499</v>
      </c>
      <c r="Q685" s="16">
        <f t="shared" si="137"/>
        <v>-32417854.75</v>
      </c>
      <c r="R685" s="17">
        <v>80000</v>
      </c>
      <c r="S685" s="16">
        <f t="shared" si="141"/>
        <v>121467653.85375001</v>
      </c>
      <c r="T685" s="16">
        <f t="shared" si="142"/>
        <v>-482269918.65000004</v>
      </c>
      <c r="U685" s="16">
        <f t="shared" si="143"/>
        <v>58591363.5625</v>
      </c>
      <c r="V685" s="17">
        <f t="shared" si="153"/>
        <v>58591363.5625</v>
      </c>
      <c r="W685" s="16">
        <f t="shared" si="144"/>
        <v>16.287712379549451</v>
      </c>
      <c r="X685" s="16">
        <f t="shared" si="145"/>
        <v>25.804184689545103</v>
      </c>
      <c r="Y685" s="3">
        <f t="shared" si="146"/>
        <v>732.39204453125001</v>
      </c>
      <c r="Z685" s="3">
        <f t="shared" si="147"/>
        <v>9.5164723099956543</v>
      </c>
      <c r="AA685" s="3">
        <f t="shared" si="148"/>
        <v>0.37866385175012152</v>
      </c>
      <c r="AB685" s="3">
        <f t="shared" si="149"/>
        <v>0.42174615179695063</v>
      </c>
      <c r="AC685" s="16" t="s">
        <v>112</v>
      </c>
      <c r="AD685" s="16" t="s">
        <v>215</v>
      </c>
      <c r="AE685" s="16" t="s">
        <v>51</v>
      </c>
      <c r="AF685" s="16" t="s">
        <v>44</v>
      </c>
      <c r="AG685" s="16" t="s">
        <v>2990</v>
      </c>
      <c r="AH685" s="16">
        <v>1.518</v>
      </c>
      <c r="AI685" s="16">
        <v>0.86</v>
      </c>
      <c r="AJ685" s="16">
        <v>1.306</v>
      </c>
      <c r="AK685" s="15" t="s">
        <v>62</v>
      </c>
    </row>
    <row r="686" spans="1:37" x14ac:dyDescent="0.5">
      <c r="A686" s="16" t="s">
        <v>2991</v>
      </c>
      <c r="B686" s="16" t="s">
        <v>2992</v>
      </c>
      <c r="C686" s="16" t="s">
        <v>2993</v>
      </c>
      <c r="D686" s="16">
        <v>894697844.5625</v>
      </c>
      <c r="E686" s="16">
        <v>325376841.96875</v>
      </c>
      <c r="F686" s="16">
        <v>737373373.15625</v>
      </c>
      <c r="G686" s="16">
        <v>560998886.75</v>
      </c>
      <c r="H686" s="16">
        <v>534809321.90625</v>
      </c>
      <c r="I686" s="16">
        <v>1043728288.75</v>
      </c>
      <c r="J686" s="16">
        <v>1071844121.5</v>
      </c>
      <c r="K686" s="16">
        <v>877356917.875</v>
      </c>
      <c r="L686" s="16">
        <v>453720925.9375</v>
      </c>
      <c r="M686" s="16">
        <v>611</v>
      </c>
      <c r="N686" s="16">
        <v>69.099999999999994</v>
      </c>
      <c r="O686" s="16">
        <f t="shared" si="139"/>
        <v>1139640286.00875</v>
      </c>
      <c r="P686" s="16">
        <f t="shared" si="140"/>
        <v>-1965486861.515625</v>
      </c>
      <c r="Q686" s="16">
        <f t="shared" si="137"/>
        <v>-202564051.25</v>
      </c>
      <c r="R686" s="17">
        <v>80000</v>
      </c>
      <c r="S686" s="16">
        <f t="shared" si="141"/>
        <v>678935493.36468744</v>
      </c>
      <c r="T686" s="16">
        <f t="shared" si="142"/>
        <v>-3517290345.5125003</v>
      </c>
      <c r="U686" s="16">
        <f t="shared" si="143"/>
        <v>177146276.9375</v>
      </c>
      <c r="V686" s="17">
        <f t="shared" si="153"/>
        <v>177146276.9375</v>
      </c>
      <c r="W686" s="16">
        <f t="shared" si="144"/>
        <v>16.287712379549451</v>
      </c>
      <c r="X686" s="16">
        <f t="shared" si="145"/>
        <v>27.400365903921493</v>
      </c>
      <c r="Y686" s="3">
        <f t="shared" si="146"/>
        <v>2214.3284617187501</v>
      </c>
      <c r="Z686" s="3">
        <f t="shared" si="147"/>
        <v>11.112653524372041</v>
      </c>
      <c r="AA686" s="3">
        <f t="shared" si="148"/>
        <v>0.43302785421232648</v>
      </c>
      <c r="AB686" s="3">
        <f t="shared" si="149"/>
        <v>0.36348416706086195</v>
      </c>
      <c r="AC686" s="16" t="s">
        <v>58</v>
      </c>
      <c r="AD686" s="16" t="s">
        <v>93</v>
      </c>
      <c r="AE686" s="16" t="s">
        <v>804</v>
      </c>
      <c r="AF686" s="16" t="s">
        <v>44</v>
      </c>
      <c r="AG686" s="16" t="s">
        <v>2994</v>
      </c>
      <c r="AH686" s="16">
        <v>1.19</v>
      </c>
      <c r="AI686" s="16">
        <v>1.3140000000000001</v>
      </c>
      <c r="AJ686" s="16">
        <v>1.5640000000000001</v>
      </c>
      <c r="AK686" s="15" t="s">
        <v>62</v>
      </c>
    </row>
    <row r="687" spans="1:37" x14ac:dyDescent="0.5">
      <c r="Q687" s="5"/>
      <c r="R687" s="23"/>
      <c r="S687" s="6"/>
      <c r="T687" s="6"/>
      <c r="U687" s="6"/>
      <c r="V687" s="23"/>
      <c r="W687" s="5"/>
      <c r="X687" s="5"/>
      <c r="Y687" s="5"/>
    </row>
    <row r="688" spans="1:37" x14ac:dyDescent="0.5">
      <c r="Q688" s="5"/>
      <c r="R688" s="24"/>
      <c r="S688" s="5"/>
      <c r="T688" s="5"/>
      <c r="U688" s="5"/>
      <c r="V688" s="24"/>
      <c r="W688" s="5"/>
      <c r="X688" s="5"/>
      <c r="Y688" s="7"/>
    </row>
    <row r="689" spans="17:25" x14ac:dyDescent="0.5">
      <c r="Q689" s="5"/>
      <c r="R689" s="25"/>
      <c r="S689" s="8"/>
      <c r="T689" s="5"/>
      <c r="U689" s="9"/>
      <c r="V689" s="26"/>
      <c r="W689" s="6"/>
      <c r="X689" s="5"/>
      <c r="Y689" s="5"/>
    </row>
    <row r="690" spans="17:25" x14ac:dyDescent="0.5">
      <c r="Q690" s="5"/>
      <c r="R690" s="24"/>
      <c r="S690" s="5"/>
      <c r="T690" s="5"/>
      <c r="U690" s="5"/>
      <c r="V690" s="24"/>
      <c r="W690" s="5"/>
      <c r="X690" s="5"/>
      <c r="Y690" s="5"/>
    </row>
  </sheetData>
  <autoFilter ref="A1:AK1" xr:uid="{1ED1367E-D869-4334-BA6C-89235EB5D30F}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5F8D9-2C59-4B33-B9BD-57A2524C9EC5}">
  <dimension ref="A1:Z91"/>
  <sheetViews>
    <sheetView workbookViewId="0">
      <pane ySplit="1" topLeftCell="A68" activePane="bottomLeft" state="frozen"/>
      <selection pane="bottomLeft" activeCell="U8" sqref="U8"/>
    </sheetView>
  </sheetViews>
  <sheetFormatPr baseColWidth="10" defaultRowHeight="14.35" x14ac:dyDescent="0.5"/>
  <cols>
    <col min="1" max="3" width="10.8203125" style="15"/>
    <col min="4" max="5" width="14.234375" style="15" bestFit="1" customWidth="1"/>
    <col min="6" max="6" width="14.8203125" style="15" bestFit="1" customWidth="1"/>
    <col min="7" max="7" width="14.234375" style="15" bestFit="1" customWidth="1"/>
    <col min="8" max="8" width="13.8203125" style="15" bestFit="1" customWidth="1"/>
    <col min="9" max="9" width="15.87890625" style="15" bestFit="1" customWidth="1"/>
    <col min="10" max="10" width="13.234375" style="15" bestFit="1" customWidth="1"/>
    <col min="11" max="11" width="10.87890625" style="21" bestFit="1" customWidth="1"/>
    <col min="12" max="17" width="10.87890625" style="15" bestFit="1" customWidth="1"/>
    <col min="18" max="22" width="10.8203125" style="15"/>
    <col min="23" max="25" width="10.87890625" style="15" bestFit="1" customWidth="1"/>
    <col min="26" max="16384" width="10.8203125" style="15"/>
  </cols>
  <sheetData>
    <row r="1" spans="1:26" s="36" customFormat="1" ht="57.35" x14ac:dyDescent="0.5">
      <c r="A1" s="32" t="s">
        <v>0</v>
      </c>
      <c r="B1" s="32" t="s">
        <v>2</v>
      </c>
      <c r="C1" s="32" t="s">
        <v>3</v>
      </c>
      <c r="D1" s="32" t="s">
        <v>15</v>
      </c>
      <c r="E1" s="32" t="s">
        <v>16</v>
      </c>
      <c r="F1" s="32" t="s">
        <v>17</v>
      </c>
      <c r="G1" s="32" t="s">
        <v>18</v>
      </c>
      <c r="H1" s="32" t="s">
        <v>19</v>
      </c>
      <c r="I1" s="32" t="s">
        <v>20</v>
      </c>
      <c r="J1" s="32" t="s">
        <v>21</v>
      </c>
      <c r="K1" s="33" t="s">
        <v>22</v>
      </c>
      <c r="L1" s="32" t="s">
        <v>23</v>
      </c>
      <c r="M1" s="32" t="s">
        <v>24</v>
      </c>
      <c r="N1" s="32" t="s">
        <v>25</v>
      </c>
      <c r="O1" s="32" t="s">
        <v>3020</v>
      </c>
      <c r="P1" s="32" t="s">
        <v>27</v>
      </c>
      <c r="Q1" s="32" t="s">
        <v>3021</v>
      </c>
      <c r="R1" s="32" t="s">
        <v>29</v>
      </c>
      <c r="S1" s="32" t="s">
        <v>30</v>
      </c>
      <c r="T1" s="32" t="s">
        <v>31</v>
      </c>
      <c r="U1" s="32" t="s">
        <v>32</v>
      </c>
      <c r="V1" s="32" t="s">
        <v>33</v>
      </c>
      <c r="W1" s="32" t="s">
        <v>3022</v>
      </c>
      <c r="X1" s="32" t="s">
        <v>3024</v>
      </c>
      <c r="Y1" s="32" t="s">
        <v>3025</v>
      </c>
      <c r="Z1" s="34" t="s">
        <v>37</v>
      </c>
    </row>
    <row r="2" spans="1:26" x14ac:dyDescent="0.5">
      <c r="A2" s="16" t="s">
        <v>2975</v>
      </c>
      <c r="B2" s="16" t="s">
        <v>2976</v>
      </c>
      <c r="C2" s="16" t="s">
        <v>2977</v>
      </c>
      <c r="D2" s="16">
        <v>18168723622.160542</v>
      </c>
      <c r="E2" s="16">
        <v>10553546174.884476</v>
      </c>
      <c r="F2" s="16">
        <v>-10421867256.265598</v>
      </c>
      <c r="G2" s="16">
        <v>10553546174.884476</v>
      </c>
      <c r="H2" s="16">
        <v>-2703947775.1349998</v>
      </c>
      <c r="I2" s="16">
        <v>-246539344217.08154</v>
      </c>
      <c r="J2" s="16">
        <v>3042757124.5605011</v>
      </c>
      <c r="K2" s="17">
        <v>25000</v>
      </c>
      <c r="L2" s="16">
        <v>33.297008799870824</v>
      </c>
      <c r="M2" s="16">
        <v>14.609640474436812</v>
      </c>
      <c r="N2" s="3">
        <v>2.368871996741291E-6</v>
      </c>
      <c r="O2" s="3">
        <v>-18.687368325434011</v>
      </c>
      <c r="P2" s="3">
        <v>0.40876652806176916</v>
      </c>
      <c r="Q2" s="3">
        <v>0.38852467371782895</v>
      </c>
      <c r="R2" s="16" t="s">
        <v>2978</v>
      </c>
      <c r="S2" s="16" t="s">
        <v>395</v>
      </c>
      <c r="T2" s="16" t="s">
        <v>766</v>
      </c>
      <c r="U2" s="16" t="s">
        <v>44</v>
      </c>
      <c r="V2" s="16" t="s">
        <v>2979</v>
      </c>
      <c r="W2" s="16">
        <v>0.92900000000000005</v>
      </c>
      <c r="X2" s="16">
        <v>1.113</v>
      </c>
      <c r="Y2" s="16">
        <v>1.034</v>
      </c>
      <c r="Z2" s="15" t="s">
        <v>485</v>
      </c>
    </row>
    <row r="3" spans="1:26" x14ac:dyDescent="0.5">
      <c r="A3" s="16" t="s">
        <v>2971</v>
      </c>
      <c r="B3" s="16" t="s">
        <v>2972</v>
      </c>
      <c r="C3" s="16" t="s">
        <v>2973</v>
      </c>
      <c r="D3" s="16">
        <v>445005838.86000001</v>
      </c>
      <c r="E3" s="16">
        <v>20705884938.936249</v>
      </c>
      <c r="F3" s="16">
        <v>1877119239.5</v>
      </c>
      <c r="G3" s="16">
        <v>1877119239.5</v>
      </c>
      <c r="H3" s="16">
        <v>-608562568.67999995</v>
      </c>
      <c r="I3" s="16">
        <v>-1641133318.7250001</v>
      </c>
      <c r="J3" s="16">
        <v>99813744.25</v>
      </c>
      <c r="K3" s="17">
        <v>25000</v>
      </c>
      <c r="L3" s="16">
        <v>30.805873150810047</v>
      </c>
      <c r="M3" s="16">
        <v>14.609640474436812</v>
      </c>
      <c r="N3" s="3">
        <v>1.33182801997486E-5</v>
      </c>
      <c r="O3" s="3">
        <v>-16.196232676373238</v>
      </c>
      <c r="P3" s="3">
        <v>0.35227471092263296</v>
      </c>
      <c r="Q3" s="3">
        <v>0.45311853280786807</v>
      </c>
      <c r="R3" s="16" t="s">
        <v>131</v>
      </c>
      <c r="S3" s="16" t="s">
        <v>1665</v>
      </c>
      <c r="T3" s="16" t="s">
        <v>60</v>
      </c>
      <c r="U3" s="16" t="s">
        <v>44</v>
      </c>
      <c r="V3" s="16" t="s">
        <v>2974</v>
      </c>
      <c r="W3" s="16">
        <v>0.65900000000000003</v>
      </c>
      <c r="X3" s="16">
        <v>0.24099999999999999</v>
      </c>
      <c r="Y3" s="16">
        <v>0.159</v>
      </c>
      <c r="Z3" s="15" t="s">
        <v>45</v>
      </c>
    </row>
    <row r="4" spans="1:26" x14ac:dyDescent="0.5">
      <c r="A4" s="16" t="s">
        <v>2934</v>
      </c>
      <c r="B4" s="16" t="s">
        <v>2935</v>
      </c>
      <c r="C4" s="16" t="s">
        <v>2936</v>
      </c>
      <c r="D4" s="16">
        <v>141129330.24000001</v>
      </c>
      <c r="E4" s="16">
        <v>6739645716.4237499</v>
      </c>
      <c r="F4" s="16">
        <v>580027522.75</v>
      </c>
      <c r="G4" s="16">
        <v>580027522.75</v>
      </c>
      <c r="H4" s="16">
        <v>-184270580.40000001</v>
      </c>
      <c r="I4" s="16">
        <v>-573711196.80000007</v>
      </c>
      <c r="J4" s="16">
        <v>62788591.875</v>
      </c>
      <c r="K4" s="17">
        <v>25000</v>
      </c>
      <c r="L4" s="16">
        <v>29.111546117947487</v>
      </c>
      <c r="M4" s="16">
        <v>14.609640474436812</v>
      </c>
      <c r="N4" s="3">
        <v>4.3101402984243129E-5</v>
      </c>
      <c r="O4" s="3">
        <v>-14.501905643510677</v>
      </c>
      <c r="P4" s="3">
        <v>0.35836389906543542</v>
      </c>
      <c r="Q4" s="3">
        <v>0.44567574685130523</v>
      </c>
      <c r="R4" s="16" t="s">
        <v>2436</v>
      </c>
      <c r="S4" s="16" t="s">
        <v>1665</v>
      </c>
      <c r="T4" s="16" t="s">
        <v>60</v>
      </c>
      <c r="U4" s="16" t="s">
        <v>44</v>
      </c>
      <c r="V4" s="16" t="s">
        <v>2937</v>
      </c>
      <c r="W4" s="16">
        <v>0.54800000000000004</v>
      </c>
      <c r="X4" s="16">
        <v>0.32400000000000001</v>
      </c>
      <c r="Y4" s="16">
        <v>0.17699999999999999</v>
      </c>
      <c r="Z4" s="15" t="s">
        <v>45</v>
      </c>
    </row>
    <row r="5" spans="1:26" x14ac:dyDescent="0.5">
      <c r="A5" s="16" t="s">
        <v>2938</v>
      </c>
      <c r="B5" s="16" t="s">
        <v>2939</v>
      </c>
      <c r="C5" s="16" t="s">
        <v>2940</v>
      </c>
      <c r="D5" s="16">
        <v>141129330.24000001</v>
      </c>
      <c r="E5" s="16">
        <v>6739645716.4237499</v>
      </c>
      <c r="F5" s="16">
        <v>580027522.75</v>
      </c>
      <c r="G5" s="16">
        <v>580027522.75</v>
      </c>
      <c r="H5" s="16">
        <v>-184270580.40000001</v>
      </c>
      <c r="I5" s="16">
        <v>-573711196.80000007</v>
      </c>
      <c r="J5" s="16">
        <v>62788591.875</v>
      </c>
      <c r="K5" s="17">
        <v>25000</v>
      </c>
      <c r="L5" s="16">
        <v>29.111546117947487</v>
      </c>
      <c r="M5" s="16">
        <v>14.609640474436812</v>
      </c>
      <c r="N5" s="3">
        <v>4.3101402984243129E-5</v>
      </c>
      <c r="O5" s="3">
        <v>-14.501905643510677</v>
      </c>
      <c r="P5" s="3">
        <v>0.35836389906543542</v>
      </c>
      <c r="Q5" s="3">
        <v>0.44567574685130523</v>
      </c>
      <c r="R5" s="16" t="s">
        <v>447</v>
      </c>
      <c r="S5" s="16" t="s">
        <v>311</v>
      </c>
      <c r="T5" s="16" t="s">
        <v>60</v>
      </c>
      <c r="U5" s="16" t="s">
        <v>44</v>
      </c>
      <c r="V5" s="16" t="s">
        <v>2941</v>
      </c>
      <c r="W5" s="16">
        <v>0.54800000000000004</v>
      </c>
      <c r="X5" s="16">
        <v>0.32400000000000001</v>
      </c>
      <c r="Y5" s="16">
        <v>0.17699999999999999</v>
      </c>
      <c r="Z5" s="15" t="s">
        <v>45</v>
      </c>
    </row>
    <row r="6" spans="1:26" x14ac:dyDescent="0.5">
      <c r="A6" s="16" t="s">
        <v>2942</v>
      </c>
      <c r="B6" s="16" t="s">
        <v>2943</v>
      </c>
      <c r="C6" s="16" t="s">
        <v>2944</v>
      </c>
      <c r="D6" s="16">
        <v>141129330.24000001</v>
      </c>
      <c r="E6" s="16">
        <v>6739645716.4237499</v>
      </c>
      <c r="F6" s="16">
        <v>580027522.75</v>
      </c>
      <c r="G6" s="16">
        <v>580027522.75</v>
      </c>
      <c r="H6" s="16">
        <v>-184270580.40000001</v>
      </c>
      <c r="I6" s="16">
        <v>-573711196.80000007</v>
      </c>
      <c r="J6" s="16">
        <v>62788591.875</v>
      </c>
      <c r="K6" s="17">
        <v>25000</v>
      </c>
      <c r="L6" s="16">
        <v>29.111546117947487</v>
      </c>
      <c r="M6" s="16">
        <v>14.609640474436812</v>
      </c>
      <c r="N6" s="3">
        <v>4.3101402984243129E-5</v>
      </c>
      <c r="O6" s="3">
        <v>-14.501905643510677</v>
      </c>
      <c r="P6" s="3">
        <v>0.35836389906543542</v>
      </c>
      <c r="Q6" s="3">
        <v>0.44567574685130523</v>
      </c>
      <c r="R6" s="16" t="s">
        <v>447</v>
      </c>
      <c r="S6" s="16" t="s">
        <v>1665</v>
      </c>
      <c r="T6" s="16" t="s">
        <v>60</v>
      </c>
      <c r="U6" s="16" t="s">
        <v>44</v>
      </c>
      <c r="V6" s="16" t="s">
        <v>2945</v>
      </c>
      <c r="W6" s="16">
        <v>0.54800000000000004</v>
      </c>
      <c r="X6" s="16">
        <v>0.32400000000000001</v>
      </c>
      <c r="Y6" s="16">
        <v>0.17699999999999999</v>
      </c>
      <c r="Z6" s="15" t="s">
        <v>45</v>
      </c>
    </row>
    <row r="7" spans="1:26" x14ac:dyDescent="0.5">
      <c r="A7" s="16" t="s">
        <v>2967</v>
      </c>
      <c r="B7" s="16" t="s">
        <v>2968</v>
      </c>
      <c r="C7" s="16" t="s">
        <v>2969</v>
      </c>
      <c r="D7" s="16">
        <v>141129330.24000001</v>
      </c>
      <c r="E7" s="16">
        <v>6739645716.4237499</v>
      </c>
      <c r="F7" s="16">
        <v>580027522.75</v>
      </c>
      <c r="G7" s="16">
        <v>580027522.75</v>
      </c>
      <c r="H7" s="16">
        <v>-184270580.40000001</v>
      </c>
      <c r="I7" s="16">
        <v>-573711196.80000007</v>
      </c>
      <c r="J7" s="16">
        <v>62788591.875</v>
      </c>
      <c r="K7" s="17">
        <v>25000</v>
      </c>
      <c r="L7" s="16">
        <v>29.111546117947487</v>
      </c>
      <c r="M7" s="16">
        <v>14.609640474436812</v>
      </c>
      <c r="N7" s="3">
        <v>4.3101402984243129E-5</v>
      </c>
      <c r="O7" s="3">
        <v>-14.501905643510677</v>
      </c>
      <c r="P7" s="3">
        <v>0.35836389906543542</v>
      </c>
      <c r="Q7" s="3">
        <v>0.44567574685130523</v>
      </c>
      <c r="R7" s="16" t="s">
        <v>447</v>
      </c>
      <c r="S7" s="16" t="s">
        <v>1665</v>
      </c>
      <c r="T7" s="16" t="s">
        <v>60</v>
      </c>
      <c r="U7" s="16" t="s">
        <v>44</v>
      </c>
      <c r="V7" s="16" t="s">
        <v>2970</v>
      </c>
      <c r="W7" s="16">
        <v>0.54800000000000004</v>
      </c>
      <c r="X7" s="16">
        <v>0.32400000000000001</v>
      </c>
      <c r="Y7" s="16">
        <v>0.17699999999999999</v>
      </c>
      <c r="Z7" s="15" t="s">
        <v>45</v>
      </c>
    </row>
    <row r="8" spans="1:26" x14ac:dyDescent="0.5">
      <c r="A8" s="16" t="s">
        <v>2921</v>
      </c>
      <c r="B8" s="16" t="s">
        <v>2922</v>
      </c>
      <c r="C8" s="16" t="s">
        <v>2923</v>
      </c>
      <c r="D8" s="16">
        <v>692491765.39499998</v>
      </c>
      <c r="E8" s="16">
        <v>491301141.12281245</v>
      </c>
      <c r="F8" s="16">
        <v>-290868144.625</v>
      </c>
      <c r="G8" s="16">
        <v>491301141.12281245</v>
      </c>
      <c r="H8" s="16">
        <v>-81882571.522031248</v>
      </c>
      <c r="I8" s="16">
        <v>-6938606608.7624998</v>
      </c>
      <c r="J8" s="16">
        <v>-35096272.671875</v>
      </c>
      <c r="K8" s="17">
        <v>25000</v>
      </c>
      <c r="L8" s="16">
        <v>28.872032349073869</v>
      </c>
      <c r="M8" s="16">
        <v>14.609640474436812</v>
      </c>
      <c r="N8" s="3">
        <v>5.0885287876322381E-5</v>
      </c>
      <c r="O8" s="3">
        <v>-14.262391874637055</v>
      </c>
      <c r="P8" s="3">
        <v>0.38603841393255445</v>
      </c>
      <c r="Q8" s="3">
        <v>0.41336947737781848</v>
      </c>
      <c r="R8" s="16" t="s">
        <v>334</v>
      </c>
      <c r="S8" s="16" t="s">
        <v>395</v>
      </c>
      <c r="T8" s="16" t="s">
        <v>766</v>
      </c>
      <c r="U8" s="16" t="s">
        <v>44</v>
      </c>
      <c r="V8" s="16" t="s">
        <v>2924</v>
      </c>
      <c r="W8" s="16">
        <v>0.86199999999999999</v>
      </c>
      <c r="X8" s="16">
        <v>0.98899999999999999</v>
      </c>
      <c r="Y8" s="16">
        <v>0.85299999999999998</v>
      </c>
      <c r="Z8" s="15" t="s">
        <v>281</v>
      </c>
    </row>
    <row r="9" spans="1:26" x14ac:dyDescent="0.5">
      <c r="A9" s="16" t="s">
        <v>2908</v>
      </c>
      <c r="B9" s="16" t="s">
        <v>2909</v>
      </c>
      <c r="C9" s="16" t="s">
        <v>2910</v>
      </c>
      <c r="D9" s="16">
        <v>1182342966.73875</v>
      </c>
      <c r="E9" s="16">
        <v>397201413.86562496</v>
      </c>
      <c r="F9" s="16">
        <v>108567878.3125</v>
      </c>
      <c r="G9" s="16">
        <v>397201413.86562496</v>
      </c>
      <c r="H9" s="16">
        <v>121637212.5825</v>
      </c>
      <c r="I9" s="16">
        <v>-2328225570.9250002</v>
      </c>
      <c r="J9" s="16">
        <v>-22747427.28125</v>
      </c>
      <c r="K9" s="17">
        <v>25000</v>
      </c>
      <c r="L9" s="16">
        <v>28.565295517346094</v>
      </c>
      <c r="M9" s="16">
        <v>14.609640474436812</v>
      </c>
      <c r="N9" s="3">
        <v>6.2940360047302387E-5</v>
      </c>
      <c r="O9" s="3">
        <v>-13.955655042909278</v>
      </c>
      <c r="P9" s="3">
        <v>0.22741763306008311</v>
      </c>
      <c r="Q9" s="3">
        <v>0.64317586487342771</v>
      </c>
      <c r="R9" s="16" t="s">
        <v>2911</v>
      </c>
      <c r="S9" s="16" t="s">
        <v>809</v>
      </c>
      <c r="T9" s="16" t="s">
        <v>80</v>
      </c>
      <c r="U9" s="16" t="s">
        <v>44</v>
      </c>
      <c r="V9" s="16" t="s">
        <v>44</v>
      </c>
      <c r="W9" s="16">
        <v>0.72099999999999997</v>
      </c>
      <c r="X9" s="16">
        <v>0.746</v>
      </c>
      <c r="Y9" s="16">
        <v>0.53800000000000003</v>
      </c>
      <c r="Z9" s="15" t="s">
        <v>62</v>
      </c>
    </row>
    <row r="10" spans="1:26" x14ac:dyDescent="0.5">
      <c r="A10" s="16" t="s">
        <v>2904</v>
      </c>
      <c r="B10" s="16" t="s">
        <v>2905</v>
      </c>
      <c r="C10" s="16" t="s">
        <v>2906</v>
      </c>
      <c r="D10" s="16">
        <v>1008452504.6437501</v>
      </c>
      <c r="E10" s="16">
        <v>380473891.0798437</v>
      </c>
      <c r="F10" s="16">
        <v>-18446863.71875</v>
      </c>
      <c r="G10" s="16">
        <v>380473891.0798437</v>
      </c>
      <c r="H10" s="16">
        <v>-196376323.96312499</v>
      </c>
      <c r="I10" s="16">
        <v>-5974460133.9499998</v>
      </c>
      <c r="J10" s="16">
        <v>-3593575.734375</v>
      </c>
      <c r="K10" s="17">
        <v>25000</v>
      </c>
      <c r="L10" s="16">
        <v>28.503222215450574</v>
      </c>
      <c r="M10" s="16">
        <v>14.609640474436812</v>
      </c>
      <c r="N10" s="3">
        <v>6.5707531018872645E-5</v>
      </c>
      <c r="O10" s="3">
        <v>-13.89358174101376</v>
      </c>
      <c r="P10" s="3">
        <v>0.32653808325603473</v>
      </c>
      <c r="Q10" s="3">
        <v>0.48606616084084747</v>
      </c>
      <c r="R10" s="16" t="s">
        <v>1178</v>
      </c>
      <c r="S10" s="16" t="s">
        <v>389</v>
      </c>
      <c r="T10" s="16" t="s">
        <v>381</v>
      </c>
      <c r="U10" s="16" t="s">
        <v>44</v>
      </c>
      <c r="V10" s="16" t="s">
        <v>2907</v>
      </c>
      <c r="W10" s="16">
        <v>0.71899999999999997</v>
      </c>
      <c r="X10" s="16">
        <v>1.0269999999999999</v>
      </c>
      <c r="Y10" s="16">
        <v>0.73799999999999999</v>
      </c>
      <c r="Z10" s="15" t="s">
        <v>82</v>
      </c>
    </row>
    <row r="11" spans="1:26" x14ac:dyDescent="0.5">
      <c r="A11" s="16" t="s">
        <v>2900</v>
      </c>
      <c r="B11" s="16" t="s">
        <v>2901</v>
      </c>
      <c r="C11" s="16" t="s">
        <v>2902</v>
      </c>
      <c r="D11" s="16">
        <v>267184323.96000001</v>
      </c>
      <c r="E11" s="16">
        <v>744786690.64249992</v>
      </c>
      <c r="F11" s="16">
        <v>-399425146.75</v>
      </c>
      <c r="G11" s="16">
        <v>267184323.96000001</v>
      </c>
      <c r="H11" s="16">
        <v>-221521392.69749999</v>
      </c>
      <c r="I11" s="16">
        <v>-6918028509.2250004</v>
      </c>
      <c r="J11" s="16">
        <v>-90372039.5</v>
      </c>
      <c r="K11" s="17">
        <v>25000</v>
      </c>
      <c r="L11" s="16">
        <v>27.993260124663099</v>
      </c>
      <c r="M11" s="16">
        <v>14.609640474436812</v>
      </c>
      <c r="N11" s="3">
        <v>9.3568363702889741E-5</v>
      </c>
      <c r="O11" s="3">
        <v>-13.383619650226287</v>
      </c>
      <c r="P11" s="3">
        <v>0.41078902703238018</v>
      </c>
      <c r="Q11" s="3">
        <v>0.38638116576350007</v>
      </c>
      <c r="R11" s="16" t="s">
        <v>2436</v>
      </c>
      <c r="S11" s="16" t="s">
        <v>389</v>
      </c>
      <c r="T11" s="16" t="s">
        <v>80</v>
      </c>
      <c r="U11" s="16" t="s">
        <v>44</v>
      </c>
      <c r="V11" s="16" t="s">
        <v>2903</v>
      </c>
      <c r="W11" s="16">
        <v>0.46</v>
      </c>
      <c r="X11" s="16">
        <v>1.143</v>
      </c>
      <c r="Y11" s="16">
        <v>0.52600000000000002</v>
      </c>
      <c r="Z11" s="15" t="s">
        <v>62</v>
      </c>
    </row>
    <row r="12" spans="1:26" x14ac:dyDescent="0.5">
      <c r="A12" s="16" t="s">
        <v>2897</v>
      </c>
      <c r="B12" s="16" t="s">
        <v>2898</v>
      </c>
      <c r="C12" s="16" t="s">
        <v>2899</v>
      </c>
      <c r="D12" s="16">
        <v>354055964.34000003</v>
      </c>
      <c r="E12" s="16">
        <v>237163300.23999998</v>
      </c>
      <c r="F12" s="16">
        <v>22213956.5</v>
      </c>
      <c r="G12" s="16">
        <v>237163300.23999998</v>
      </c>
      <c r="H12" s="16">
        <v>18638648.789999999</v>
      </c>
      <c r="I12" s="16">
        <v>-260226486.80000001</v>
      </c>
      <c r="J12" s="16">
        <v>-14225553</v>
      </c>
      <c r="K12" s="17">
        <v>25000</v>
      </c>
      <c r="L12" s="16">
        <v>27.821305536865861</v>
      </c>
      <c r="M12" s="16">
        <v>14.609640474436812</v>
      </c>
      <c r="N12" s="3">
        <v>1.054125995662102E-4</v>
      </c>
      <c r="O12" s="3">
        <v>-13.211665062429049</v>
      </c>
      <c r="P12" s="3">
        <v>0.16499140380483313</v>
      </c>
      <c r="Q12" s="3">
        <v>0.7825386823156586</v>
      </c>
      <c r="R12" s="16" t="s">
        <v>97</v>
      </c>
      <c r="S12" s="16" t="s">
        <v>389</v>
      </c>
      <c r="T12" s="16" t="s">
        <v>80</v>
      </c>
      <c r="U12" s="16" t="s">
        <v>44</v>
      </c>
      <c r="V12" s="16" t="s">
        <v>44</v>
      </c>
      <c r="W12" s="16">
        <v>0.81200000000000006</v>
      </c>
      <c r="X12" s="16">
        <v>0.65300000000000002</v>
      </c>
      <c r="Y12" s="16">
        <v>0.53</v>
      </c>
      <c r="Z12" s="15" t="s">
        <v>485</v>
      </c>
    </row>
    <row r="13" spans="1:26" x14ac:dyDescent="0.5">
      <c r="A13" s="16" t="s">
        <v>2857</v>
      </c>
      <c r="B13" s="16" t="s">
        <v>2858</v>
      </c>
      <c r="C13" s="16" t="s">
        <v>2859</v>
      </c>
      <c r="D13" s="16">
        <v>39652665.052500002</v>
      </c>
      <c r="E13" s="16">
        <v>2295575854.2712498</v>
      </c>
      <c r="F13" s="16">
        <v>166045325.5625</v>
      </c>
      <c r="G13" s="16">
        <v>166045325.5625</v>
      </c>
      <c r="H13" s="16">
        <v>-69270729.179999992</v>
      </c>
      <c r="I13" s="16">
        <v>-108372976.72500001</v>
      </c>
      <c r="J13" s="16">
        <v>30503563.625</v>
      </c>
      <c r="K13" s="17">
        <v>25000</v>
      </c>
      <c r="L13" s="16">
        <v>27.307001868372982</v>
      </c>
      <c r="M13" s="16">
        <v>14.609640474436812</v>
      </c>
      <c r="N13" s="3">
        <v>1.5056129954462295E-4</v>
      </c>
      <c r="O13" s="3">
        <v>-12.697361393936172</v>
      </c>
      <c r="P13" s="3">
        <v>0.36559461281126826</v>
      </c>
      <c r="Q13" s="3">
        <v>0.4370002124009435</v>
      </c>
      <c r="R13" s="16" t="s">
        <v>447</v>
      </c>
      <c r="S13" s="16" t="s">
        <v>311</v>
      </c>
      <c r="T13" s="16" t="s">
        <v>60</v>
      </c>
      <c r="U13" s="16" t="s">
        <v>44</v>
      </c>
      <c r="V13" s="16" t="s">
        <v>2860</v>
      </c>
      <c r="W13" s="16">
        <v>0.434</v>
      </c>
      <c r="X13" s="16">
        <v>0.41199999999999998</v>
      </c>
      <c r="Y13" s="16">
        <v>0.17899999999999999</v>
      </c>
      <c r="Z13" s="15" t="s">
        <v>45</v>
      </c>
    </row>
    <row r="14" spans="1:26" x14ac:dyDescent="0.5">
      <c r="A14" s="16" t="s">
        <v>2861</v>
      </c>
      <c r="B14" s="16" t="s">
        <v>2862</v>
      </c>
      <c r="C14" s="16" t="s">
        <v>2863</v>
      </c>
      <c r="D14" s="16">
        <v>39652665.052500002</v>
      </c>
      <c r="E14" s="16">
        <v>2295575854.2712498</v>
      </c>
      <c r="F14" s="16">
        <v>166045325.5625</v>
      </c>
      <c r="G14" s="16">
        <v>166045325.5625</v>
      </c>
      <c r="H14" s="16">
        <v>-69270729.179999992</v>
      </c>
      <c r="I14" s="16">
        <v>-108372976.72500001</v>
      </c>
      <c r="J14" s="16">
        <v>30503563.625</v>
      </c>
      <c r="K14" s="17">
        <v>25000</v>
      </c>
      <c r="L14" s="16">
        <v>27.307001868372982</v>
      </c>
      <c r="M14" s="16">
        <v>14.609640474436812</v>
      </c>
      <c r="N14" s="3">
        <v>1.5056129954462295E-4</v>
      </c>
      <c r="O14" s="3">
        <v>-12.697361393936172</v>
      </c>
      <c r="P14" s="3">
        <v>0.36559461281126826</v>
      </c>
      <c r="Q14" s="3">
        <v>0.4370002124009435</v>
      </c>
      <c r="R14" s="16" t="s">
        <v>447</v>
      </c>
      <c r="S14" s="16" t="s">
        <v>311</v>
      </c>
      <c r="T14" s="16" t="s">
        <v>60</v>
      </c>
      <c r="U14" s="16" t="s">
        <v>44</v>
      </c>
      <c r="V14" s="16" t="s">
        <v>933</v>
      </c>
      <c r="W14" s="16">
        <v>0.434</v>
      </c>
      <c r="X14" s="16">
        <v>0.41199999999999998</v>
      </c>
      <c r="Y14" s="16">
        <v>0.17899999999999999</v>
      </c>
      <c r="Z14" s="15" t="s">
        <v>45</v>
      </c>
    </row>
    <row r="15" spans="1:26" x14ac:dyDescent="0.5">
      <c r="A15" s="16" t="s">
        <v>2868</v>
      </c>
      <c r="B15" s="16" t="s">
        <v>2869</v>
      </c>
      <c r="C15" s="16" t="s">
        <v>2870</v>
      </c>
      <c r="D15" s="16">
        <v>39652665.052500002</v>
      </c>
      <c r="E15" s="16">
        <v>2295575854.2712498</v>
      </c>
      <c r="F15" s="16">
        <v>166045325.5625</v>
      </c>
      <c r="G15" s="16">
        <v>166045325.5625</v>
      </c>
      <c r="H15" s="16">
        <v>-69270729.179999992</v>
      </c>
      <c r="I15" s="16">
        <v>-108372976.72500001</v>
      </c>
      <c r="J15" s="16">
        <v>30503563.625</v>
      </c>
      <c r="K15" s="17">
        <v>25000</v>
      </c>
      <c r="L15" s="16">
        <v>27.307001868372982</v>
      </c>
      <c r="M15" s="16">
        <v>14.609640474436812</v>
      </c>
      <c r="N15" s="3">
        <v>1.5056129954462295E-4</v>
      </c>
      <c r="O15" s="3">
        <v>-12.697361393936172</v>
      </c>
      <c r="P15" s="3">
        <v>0.36559461281126826</v>
      </c>
      <c r="Q15" s="3">
        <v>0.4370002124009435</v>
      </c>
      <c r="R15" s="16" t="s">
        <v>447</v>
      </c>
      <c r="S15" s="16" t="s">
        <v>311</v>
      </c>
      <c r="T15" s="16" t="s">
        <v>60</v>
      </c>
      <c r="U15" s="16" t="s">
        <v>44</v>
      </c>
      <c r="V15" s="16" t="s">
        <v>908</v>
      </c>
      <c r="W15" s="16">
        <v>0.434</v>
      </c>
      <c r="X15" s="16">
        <v>0.41199999999999998</v>
      </c>
      <c r="Y15" s="16">
        <v>0.17899999999999999</v>
      </c>
      <c r="Z15" s="15" t="s">
        <v>45</v>
      </c>
    </row>
    <row r="16" spans="1:26" x14ac:dyDescent="0.5">
      <c r="A16" s="16" t="s">
        <v>2871</v>
      </c>
      <c r="B16" s="16" t="s">
        <v>2872</v>
      </c>
      <c r="C16" s="16" t="s">
        <v>2873</v>
      </c>
      <c r="D16" s="16">
        <v>39652665.052500002</v>
      </c>
      <c r="E16" s="16">
        <v>2295575854.2712498</v>
      </c>
      <c r="F16" s="16">
        <v>166045325.5625</v>
      </c>
      <c r="G16" s="16">
        <v>166045325.5625</v>
      </c>
      <c r="H16" s="16">
        <v>-69270729.179999992</v>
      </c>
      <c r="I16" s="16">
        <v>-108372976.72500001</v>
      </c>
      <c r="J16" s="16">
        <v>30503563.625</v>
      </c>
      <c r="K16" s="17">
        <v>25000</v>
      </c>
      <c r="L16" s="16">
        <v>27.307001868372982</v>
      </c>
      <c r="M16" s="16">
        <v>14.609640474436812</v>
      </c>
      <c r="N16" s="3">
        <v>1.5056129954462295E-4</v>
      </c>
      <c r="O16" s="3">
        <v>-12.697361393936172</v>
      </c>
      <c r="P16" s="3">
        <v>0.36559461281126826</v>
      </c>
      <c r="Q16" s="3">
        <v>0.4370002124009435</v>
      </c>
      <c r="R16" s="16" t="s">
        <v>447</v>
      </c>
      <c r="S16" s="16" t="s">
        <v>311</v>
      </c>
      <c r="T16" s="16" t="s">
        <v>60</v>
      </c>
      <c r="U16" s="16" t="s">
        <v>44</v>
      </c>
      <c r="V16" s="16" t="s">
        <v>2874</v>
      </c>
      <c r="W16" s="16">
        <v>0.434</v>
      </c>
      <c r="X16" s="16">
        <v>0.41199999999999998</v>
      </c>
      <c r="Y16" s="16">
        <v>0.17899999999999999</v>
      </c>
      <c r="Z16" s="15" t="s">
        <v>45</v>
      </c>
    </row>
    <row r="17" spans="1:26" x14ac:dyDescent="0.5">
      <c r="A17" s="16" t="s">
        <v>2875</v>
      </c>
      <c r="B17" s="16" t="s">
        <v>2876</v>
      </c>
      <c r="C17" s="16" t="s">
        <v>2877</v>
      </c>
      <c r="D17" s="16">
        <v>39652665.052500002</v>
      </c>
      <c r="E17" s="16">
        <v>2295575854.2712498</v>
      </c>
      <c r="F17" s="16">
        <v>166045325.5625</v>
      </c>
      <c r="G17" s="16">
        <v>166045325.5625</v>
      </c>
      <c r="H17" s="16">
        <v>-69270729.179999992</v>
      </c>
      <c r="I17" s="16">
        <v>-108372976.72500001</v>
      </c>
      <c r="J17" s="16">
        <v>30503563.625</v>
      </c>
      <c r="K17" s="17">
        <v>25000</v>
      </c>
      <c r="L17" s="16">
        <v>27.307001868372982</v>
      </c>
      <c r="M17" s="16">
        <v>14.609640474436812</v>
      </c>
      <c r="N17" s="3">
        <v>1.5056129954462295E-4</v>
      </c>
      <c r="O17" s="3">
        <v>-12.697361393936172</v>
      </c>
      <c r="P17" s="3">
        <v>0.36559461281126826</v>
      </c>
      <c r="Q17" s="3">
        <v>0.4370002124009435</v>
      </c>
      <c r="R17" s="16" t="s">
        <v>447</v>
      </c>
      <c r="S17" s="16" t="s">
        <v>311</v>
      </c>
      <c r="T17" s="16" t="s">
        <v>60</v>
      </c>
      <c r="U17" s="16" t="s">
        <v>44</v>
      </c>
      <c r="V17" s="16" t="s">
        <v>908</v>
      </c>
      <c r="W17" s="16">
        <v>0.434</v>
      </c>
      <c r="X17" s="16">
        <v>0.41199999999999998</v>
      </c>
      <c r="Y17" s="16">
        <v>0.17899999999999999</v>
      </c>
      <c r="Z17" s="15" t="s">
        <v>45</v>
      </c>
    </row>
    <row r="18" spans="1:26" x14ac:dyDescent="0.5">
      <c r="A18" s="16" t="s">
        <v>2882</v>
      </c>
      <c r="B18" s="16" t="s">
        <v>2883</v>
      </c>
      <c r="C18" s="16" t="s">
        <v>2884</v>
      </c>
      <c r="D18" s="16">
        <v>39652665.052500002</v>
      </c>
      <c r="E18" s="16">
        <v>2295575854.2712498</v>
      </c>
      <c r="F18" s="16">
        <v>166045325.5625</v>
      </c>
      <c r="G18" s="16">
        <v>166045325.5625</v>
      </c>
      <c r="H18" s="16">
        <v>-69270729.179999992</v>
      </c>
      <c r="I18" s="16">
        <v>-108372976.72500001</v>
      </c>
      <c r="J18" s="16">
        <v>30503563.625</v>
      </c>
      <c r="K18" s="17">
        <v>25000</v>
      </c>
      <c r="L18" s="16">
        <v>27.307001868372982</v>
      </c>
      <c r="M18" s="16">
        <v>14.609640474436812</v>
      </c>
      <c r="N18" s="3">
        <v>1.5056129954462295E-4</v>
      </c>
      <c r="O18" s="3">
        <v>-12.697361393936172</v>
      </c>
      <c r="P18" s="3">
        <v>0.36559461281126826</v>
      </c>
      <c r="Q18" s="3">
        <v>0.4370002124009435</v>
      </c>
      <c r="R18" s="16" t="s">
        <v>447</v>
      </c>
      <c r="S18" s="16" t="s">
        <v>311</v>
      </c>
      <c r="T18" s="16" t="s">
        <v>60</v>
      </c>
      <c r="U18" s="16" t="s">
        <v>44</v>
      </c>
      <c r="V18" s="16" t="s">
        <v>2874</v>
      </c>
      <c r="W18" s="16">
        <v>0.434</v>
      </c>
      <c r="X18" s="16">
        <v>0.41199999999999998</v>
      </c>
      <c r="Y18" s="16">
        <v>0.17899999999999999</v>
      </c>
      <c r="Z18" s="15" t="s">
        <v>45</v>
      </c>
    </row>
    <row r="19" spans="1:26" x14ac:dyDescent="0.5">
      <c r="A19" s="27" t="s">
        <v>2893</v>
      </c>
      <c r="B19" s="16" t="s">
        <v>2894</v>
      </c>
      <c r="C19" s="16" t="s">
        <v>2895</v>
      </c>
      <c r="D19" s="16">
        <v>39652665.052500002</v>
      </c>
      <c r="E19" s="16">
        <v>2295575854.2712498</v>
      </c>
      <c r="F19" s="16">
        <v>166045325.5625</v>
      </c>
      <c r="G19" s="16">
        <v>166045325.5625</v>
      </c>
      <c r="H19" s="16">
        <v>-69270729.179999992</v>
      </c>
      <c r="I19" s="16">
        <v>-108372976.72500001</v>
      </c>
      <c r="J19" s="16">
        <v>30503563.625</v>
      </c>
      <c r="K19" s="17">
        <v>25000</v>
      </c>
      <c r="L19" s="16">
        <v>27.307001868372982</v>
      </c>
      <c r="M19" s="16">
        <v>14.609640474436812</v>
      </c>
      <c r="N19" s="3">
        <v>1.5056129954462295E-4</v>
      </c>
      <c r="O19" s="3">
        <v>-12.697361393936172</v>
      </c>
      <c r="P19" s="3">
        <v>0.36559461281126826</v>
      </c>
      <c r="Q19" s="3">
        <v>0.4370002124009435</v>
      </c>
      <c r="R19" s="16" t="s">
        <v>447</v>
      </c>
      <c r="S19" s="16" t="s">
        <v>311</v>
      </c>
      <c r="T19" s="16" t="s">
        <v>60</v>
      </c>
      <c r="U19" s="16" t="s">
        <v>44</v>
      </c>
      <c r="V19" s="16" t="s">
        <v>2896</v>
      </c>
      <c r="W19" s="16">
        <v>0.434</v>
      </c>
      <c r="X19" s="16">
        <v>0.41199999999999998</v>
      </c>
      <c r="Y19" s="16">
        <v>0.17899999999999999</v>
      </c>
      <c r="Z19" s="15" t="s">
        <v>45</v>
      </c>
    </row>
    <row r="20" spans="1:26" s="29" customFormat="1" x14ac:dyDescent="0.5">
      <c r="A20" s="27" t="s">
        <v>2842</v>
      </c>
      <c r="B20" s="27" t="s">
        <v>2843</v>
      </c>
      <c r="C20" s="27" t="s">
        <v>2844</v>
      </c>
      <c r="D20" s="27">
        <v>114301281.72</v>
      </c>
      <c r="E20" s="27">
        <v>139334269.97</v>
      </c>
      <c r="F20" s="27">
        <v>16494122.5</v>
      </c>
      <c r="G20" s="27">
        <v>114301281.72</v>
      </c>
      <c r="H20" s="27">
        <v>103604868.3075</v>
      </c>
      <c r="I20" s="27">
        <v>-53313190.850000001</v>
      </c>
      <c r="J20" s="27">
        <v>-3667535</v>
      </c>
      <c r="K20" s="28">
        <v>25000</v>
      </c>
      <c r="L20" s="27">
        <v>26.768266340435371</v>
      </c>
      <c r="M20" s="27">
        <v>14.609640474436812</v>
      </c>
      <c r="N20" s="18">
        <v>2.1872020701606531E-4</v>
      </c>
      <c r="O20" s="18">
        <v>-12.158625865998555</v>
      </c>
      <c r="P20" s="18">
        <v>0.3348221975225979</v>
      </c>
      <c r="Q20" s="18">
        <v>0.47518575754254233</v>
      </c>
      <c r="R20" s="27" t="s">
        <v>112</v>
      </c>
      <c r="S20" s="27" t="s">
        <v>355</v>
      </c>
      <c r="T20" s="27" t="s">
        <v>396</v>
      </c>
      <c r="U20" s="27" t="s">
        <v>52</v>
      </c>
      <c r="V20" s="27" t="s">
        <v>44</v>
      </c>
      <c r="W20" s="27">
        <v>1.3180000000000001</v>
      </c>
      <c r="X20" s="27">
        <v>0.45500000000000002</v>
      </c>
      <c r="Y20" s="27">
        <v>0.59899999999999998</v>
      </c>
      <c r="Z20" s="29" t="s">
        <v>101</v>
      </c>
    </row>
    <row r="21" spans="1:26" x14ac:dyDescent="0.5">
      <c r="A21" s="16" t="s">
        <v>2828</v>
      </c>
      <c r="B21" s="16" t="s">
        <v>2829</v>
      </c>
      <c r="C21" s="16" t="s">
        <v>2830</v>
      </c>
      <c r="D21" s="16">
        <v>135988021.935</v>
      </c>
      <c r="E21" s="16">
        <v>98589743.648749992</v>
      </c>
      <c r="F21" s="16">
        <v>-107330178.3125</v>
      </c>
      <c r="G21" s="16">
        <v>98589743.648749992</v>
      </c>
      <c r="H21" s="16">
        <v>-16459920.27</v>
      </c>
      <c r="I21" s="16">
        <v>-2999257030.0250001</v>
      </c>
      <c r="J21" s="16">
        <v>-56344427.78125</v>
      </c>
      <c r="K21" s="17">
        <v>25000</v>
      </c>
      <c r="L21" s="16">
        <v>26.554934234174574</v>
      </c>
      <c r="M21" s="16">
        <v>14.609640474436812</v>
      </c>
      <c r="N21" s="3">
        <v>2.5357607267008012E-4</v>
      </c>
      <c r="O21" s="3">
        <v>-11.945293759737764</v>
      </c>
      <c r="P21" s="3">
        <v>0.40454119892586027</v>
      </c>
      <c r="Q21" s="3">
        <v>0.39303724276608171</v>
      </c>
      <c r="R21" s="16" t="s">
        <v>329</v>
      </c>
      <c r="S21" s="16" t="s">
        <v>621</v>
      </c>
      <c r="T21" s="16" t="s">
        <v>80</v>
      </c>
      <c r="U21" s="16" t="s">
        <v>44</v>
      </c>
      <c r="V21" s="16" t="s">
        <v>44</v>
      </c>
      <c r="W21" s="16">
        <v>0.71099999999999997</v>
      </c>
      <c r="X21" s="16">
        <v>0.997</v>
      </c>
      <c r="Y21" s="16">
        <v>0.70899999999999996</v>
      </c>
      <c r="Z21" s="15" t="s">
        <v>82</v>
      </c>
    </row>
    <row r="22" spans="1:26" x14ac:dyDescent="0.5">
      <c r="A22" s="16" t="s">
        <v>2824</v>
      </c>
      <c r="B22" s="16" t="s">
        <v>2825</v>
      </c>
      <c r="C22" s="16" t="s">
        <v>2826</v>
      </c>
      <c r="D22" s="16">
        <v>84887755.079999998</v>
      </c>
      <c r="E22" s="16">
        <v>1264463950.215625</v>
      </c>
      <c r="F22" s="16">
        <v>54738024.25</v>
      </c>
      <c r="G22" s="16">
        <v>84887755.079999998</v>
      </c>
      <c r="H22" s="16">
        <v>-12915941.872500001</v>
      </c>
      <c r="I22" s="16">
        <v>-4948378.1000000006</v>
      </c>
      <c r="J22" s="16">
        <v>54151833.1875</v>
      </c>
      <c r="K22" s="17">
        <v>25000</v>
      </c>
      <c r="L22" s="16">
        <v>26.339053126595008</v>
      </c>
      <c r="M22" s="16">
        <v>14.609640474436812</v>
      </c>
      <c r="N22" s="3">
        <v>2.9450655134464891E-4</v>
      </c>
      <c r="O22" s="3">
        <v>-11.729412652158199</v>
      </c>
      <c r="P22" s="3">
        <v>0.37973866519645205</v>
      </c>
      <c r="Q22" s="3">
        <v>0.42051518050955122</v>
      </c>
      <c r="R22" s="16" t="s">
        <v>447</v>
      </c>
      <c r="S22" s="16" t="s">
        <v>2487</v>
      </c>
      <c r="T22" s="16" t="s">
        <v>60</v>
      </c>
      <c r="U22" s="16" t="s">
        <v>44</v>
      </c>
      <c r="V22" s="16" t="s">
        <v>2827</v>
      </c>
      <c r="W22" s="16">
        <v>0.877</v>
      </c>
      <c r="X22" s="16">
        <v>0.65900000000000003</v>
      </c>
      <c r="Y22" s="16">
        <v>0.57799999999999996</v>
      </c>
      <c r="Z22" s="15" t="s">
        <v>45</v>
      </c>
    </row>
    <row r="23" spans="1:26" x14ac:dyDescent="0.5">
      <c r="A23" s="16" t="s">
        <v>2820</v>
      </c>
      <c r="B23" s="16" t="s">
        <v>2821</v>
      </c>
      <c r="C23" s="16" t="s">
        <v>2822</v>
      </c>
      <c r="D23" s="16">
        <v>56492647.260000005</v>
      </c>
      <c r="E23" s="16">
        <v>121614902.19874999</v>
      </c>
      <c r="F23" s="16">
        <v>4311538.5</v>
      </c>
      <c r="G23" s="16">
        <v>56492647.260000005</v>
      </c>
      <c r="H23" s="16">
        <v>-2098275.2193749999</v>
      </c>
      <c r="I23" s="16">
        <v>-135852219.15000001</v>
      </c>
      <c r="J23" s="16">
        <v>14756537.875</v>
      </c>
      <c r="K23" s="17">
        <v>25000</v>
      </c>
      <c r="L23" s="16">
        <v>25.751559771530058</v>
      </c>
      <c r="M23" s="16">
        <v>14.609640474436812</v>
      </c>
      <c r="N23" s="3">
        <v>4.4253546634026152E-4</v>
      </c>
      <c r="O23" s="3">
        <v>-11.141919297093242</v>
      </c>
      <c r="P23" s="3">
        <v>0.33229265045069223</v>
      </c>
      <c r="Q23" s="3">
        <v>0.47847926421032594</v>
      </c>
      <c r="R23" s="16" t="s">
        <v>97</v>
      </c>
      <c r="S23" s="16" t="s">
        <v>355</v>
      </c>
      <c r="T23" s="16" t="s">
        <v>44</v>
      </c>
      <c r="U23" s="16" t="s">
        <v>52</v>
      </c>
      <c r="V23" s="16" t="s">
        <v>2823</v>
      </c>
      <c r="W23" s="16">
        <v>0.64600000000000002</v>
      </c>
      <c r="X23" s="16">
        <v>0.57499999999999996</v>
      </c>
      <c r="Y23" s="16">
        <v>0.372</v>
      </c>
      <c r="Z23" s="15" t="s">
        <v>101</v>
      </c>
    </row>
    <row r="24" spans="1:26" x14ac:dyDescent="0.5">
      <c r="A24" s="16" t="s">
        <v>2802</v>
      </c>
      <c r="B24" s="16" t="s">
        <v>2803</v>
      </c>
      <c r="C24" s="16" t="s">
        <v>2804</v>
      </c>
      <c r="D24" s="16">
        <v>24033451.530000001</v>
      </c>
      <c r="E24" s="16">
        <v>434693521.57624996</v>
      </c>
      <c r="F24" s="16">
        <v>55078850.5</v>
      </c>
      <c r="G24" s="16">
        <v>55078850.5</v>
      </c>
      <c r="H24" s="16">
        <v>-2624291.4074999997</v>
      </c>
      <c r="I24" s="16">
        <v>-16841055.737500001</v>
      </c>
      <c r="J24" s="16">
        <v>12810736.125</v>
      </c>
      <c r="K24" s="17">
        <v>25000</v>
      </c>
      <c r="L24" s="16">
        <v>25.714995114838104</v>
      </c>
      <c r="M24" s="16">
        <v>14.609640474436812</v>
      </c>
      <c r="N24" s="3">
        <v>4.5389473042833385E-4</v>
      </c>
      <c r="O24" s="3">
        <v>-11.105354640401295</v>
      </c>
      <c r="P24" s="3">
        <v>0.33855681117682834</v>
      </c>
      <c r="Q24" s="3">
        <v>0.47036844452567317</v>
      </c>
      <c r="R24" s="16" t="s">
        <v>58</v>
      </c>
      <c r="S24" s="16" t="s">
        <v>311</v>
      </c>
      <c r="T24" s="16" t="s">
        <v>43</v>
      </c>
      <c r="U24" s="16" t="s">
        <v>44</v>
      </c>
      <c r="V24" s="16" t="s">
        <v>1834</v>
      </c>
      <c r="W24" s="16">
        <v>1.208</v>
      </c>
      <c r="X24" s="16">
        <v>0.14299999999999999</v>
      </c>
      <c r="Y24" s="16">
        <v>0.17299999999999999</v>
      </c>
      <c r="Z24" s="15" t="s">
        <v>45</v>
      </c>
    </row>
    <row r="25" spans="1:26" x14ac:dyDescent="0.5">
      <c r="A25" s="16" t="s">
        <v>2814</v>
      </c>
      <c r="B25" s="16" t="s">
        <v>2815</v>
      </c>
      <c r="C25" s="16" t="s">
        <v>2816</v>
      </c>
      <c r="D25" s="16">
        <v>24033451.530000001</v>
      </c>
      <c r="E25" s="16">
        <v>403907984.69124997</v>
      </c>
      <c r="F25" s="16">
        <v>55078850.5</v>
      </c>
      <c r="G25" s="16">
        <v>55078850.5</v>
      </c>
      <c r="H25" s="16">
        <v>-2624291.4074999997</v>
      </c>
      <c r="I25" s="16">
        <v>-19947249.150000002</v>
      </c>
      <c r="J25" s="16">
        <v>12810736.125</v>
      </c>
      <c r="K25" s="17">
        <v>25000</v>
      </c>
      <c r="L25" s="16">
        <v>25.714995114838104</v>
      </c>
      <c r="M25" s="16">
        <v>14.609640474436812</v>
      </c>
      <c r="N25" s="3">
        <v>4.5389473042833385E-4</v>
      </c>
      <c r="O25" s="3">
        <v>-11.105354640401295</v>
      </c>
      <c r="P25" s="3">
        <v>0.33338015552547939</v>
      </c>
      <c r="Q25" s="3">
        <v>0.47706025514472394</v>
      </c>
      <c r="R25" s="16" t="s">
        <v>58</v>
      </c>
      <c r="S25" s="16" t="s">
        <v>311</v>
      </c>
      <c r="T25" s="16" t="s">
        <v>43</v>
      </c>
      <c r="U25" s="16" t="s">
        <v>44</v>
      </c>
      <c r="V25" s="16" t="s">
        <v>1834</v>
      </c>
      <c r="W25" s="16">
        <v>1.208</v>
      </c>
      <c r="X25" s="16">
        <v>0.14299999999999999</v>
      </c>
      <c r="Y25" s="16">
        <v>0.17299999999999999</v>
      </c>
      <c r="Z25" s="15" t="s">
        <v>45</v>
      </c>
    </row>
    <row r="26" spans="1:26" x14ac:dyDescent="0.5">
      <c r="A26" s="16" t="s">
        <v>2817</v>
      </c>
      <c r="B26" s="16" t="s">
        <v>2818</v>
      </c>
      <c r="C26" s="16" t="s">
        <v>2819</v>
      </c>
      <c r="D26" s="16">
        <v>24033451.530000001</v>
      </c>
      <c r="E26" s="16">
        <v>403907984.69124997</v>
      </c>
      <c r="F26" s="16">
        <v>55078850.5</v>
      </c>
      <c r="G26" s="16">
        <v>55078850.5</v>
      </c>
      <c r="H26" s="16">
        <v>-2624291.4074999997</v>
      </c>
      <c r="I26" s="16">
        <v>-19947249.150000002</v>
      </c>
      <c r="J26" s="16">
        <v>12810736.125</v>
      </c>
      <c r="K26" s="17">
        <v>25000</v>
      </c>
      <c r="L26" s="16">
        <v>25.714995114838104</v>
      </c>
      <c r="M26" s="16">
        <v>14.609640474436812</v>
      </c>
      <c r="N26" s="3">
        <v>4.5389473042833385E-4</v>
      </c>
      <c r="O26" s="3">
        <v>-11.105354640401295</v>
      </c>
      <c r="P26" s="3">
        <v>0.33338015552547939</v>
      </c>
      <c r="Q26" s="3">
        <v>0.47706025514472394</v>
      </c>
      <c r="R26" s="16" t="s">
        <v>58</v>
      </c>
      <c r="S26" s="16" t="s">
        <v>311</v>
      </c>
      <c r="T26" s="16" t="s">
        <v>43</v>
      </c>
      <c r="U26" s="16" t="s">
        <v>44</v>
      </c>
      <c r="V26" s="16" t="s">
        <v>1834</v>
      </c>
      <c r="W26" s="16">
        <v>1.208</v>
      </c>
      <c r="X26" s="16">
        <v>0.14299999999999999</v>
      </c>
      <c r="Y26" s="16">
        <v>0.17299999999999999</v>
      </c>
      <c r="Z26" s="15" t="s">
        <v>45</v>
      </c>
    </row>
    <row r="27" spans="1:26" x14ac:dyDescent="0.5">
      <c r="A27" s="16" t="s">
        <v>2791</v>
      </c>
      <c r="B27" s="16" t="s">
        <v>2792</v>
      </c>
      <c r="C27" s="16" t="s">
        <v>2793</v>
      </c>
      <c r="D27" s="16">
        <v>52360647.960000001</v>
      </c>
      <c r="E27" s="16">
        <v>117442495.77437499</v>
      </c>
      <c r="F27" s="16">
        <v>-218646566.5</v>
      </c>
      <c r="G27" s="16">
        <v>52360647.960000001</v>
      </c>
      <c r="H27" s="16">
        <v>-117757558.344375</v>
      </c>
      <c r="I27" s="16">
        <v>-3943396999.5750003</v>
      </c>
      <c r="J27" s="16">
        <v>-22200558.40625</v>
      </c>
      <c r="K27" s="17">
        <v>25000</v>
      </c>
      <c r="L27" s="16">
        <v>25.641979614873122</v>
      </c>
      <c r="M27" s="16">
        <v>14.609640474436812</v>
      </c>
      <c r="N27" s="3">
        <v>4.7745780417191003E-4</v>
      </c>
      <c r="O27" s="3">
        <v>-11.032339140436308</v>
      </c>
      <c r="P27" s="3">
        <v>0.42756380597033294</v>
      </c>
      <c r="Q27" s="3">
        <v>0.36899906570053365</v>
      </c>
      <c r="R27" s="16" t="s">
        <v>741</v>
      </c>
      <c r="S27" s="16" t="s">
        <v>2794</v>
      </c>
      <c r="T27" s="16" t="s">
        <v>107</v>
      </c>
      <c r="U27" s="16" t="s">
        <v>44</v>
      </c>
      <c r="V27" s="16" t="s">
        <v>2795</v>
      </c>
      <c r="W27" s="16">
        <v>0.35499999999999998</v>
      </c>
      <c r="X27" s="16">
        <v>1.484</v>
      </c>
      <c r="Y27" s="16">
        <v>0.52700000000000002</v>
      </c>
      <c r="Z27" s="15" t="s">
        <v>485</v>
      </c>
    </row>
    <row r="28" spans="1:26" x14ac:dyDescent="0.5">
      <c r="A28" s="16" t="s">
        <v>2788</v>
      </c>
      <c r="B28" s="16" t="s">
        <v>2789</v>
      </c>
      <c r="C28" s="16" t="s">
        <v>2790</v>
      </c>
      <c r="D28" s="16">
        <v>118807339.11</v>
      </c>
      <c r="E28" s="16">
        <v>50216517.673124999</v>
      </c>
      <c r="F28" s="16">
        <v>-73653843.25</v>
      </c>
      <c r="G28" s="16">
        <v>50216517.673124999</v>
      </c>
      <c r="H28" s="16">
        <v>-22049956.927499998</v>
      </c>
      <c r="I28" s="16">
        <v>-2408057569.1750002</v>
      </c>
      <c r="J28" s="16">
        <v>-39641997</v>
      </c>
      <c r="K28" s="17">
        <v>25000</v>
      </c>
      <c r="L28" s="16">
        <v>25.581658650807711</v>
      </c>
      <c r="M28" s="16">
        <v>14.609640474436812</v>
      </c>
      <c r="N28" s="3">
        <v>4.9784415882305518E-4</v>
      </c>
      <c r="O28" s="3">
        <v>-10.9720181763709</v>
      </c>
      <c r="P28" s="3">
        <v>0.39859992343438877</v>
      </c>
      <c r="Q28" s="3">
        <v>0.39946278905757249</v>
      </c>
      <c r="R28" s="16" t="s">
        <v>447</v>
      </c>
      <c r="S28" s="16" t="s">
        <v>1975</v>
      </c>
      <c r="T28" s="16" t="s">
        <v>107</v>
      </c>
      <c r="U28" s="16" t="s">
        <v>44</v>
      </c>
      <c r="V28" s="16" t="s">
        <v>1255</v>
      </c>
      <c r="W28" s="16">
        <v>0.624</v>
      </c>
      <c r="X28" s="16">
        <v>0.99199999999999999</v>
      </c>
      <c r="Y28" s="16">
        <v>0.61899999999999999</v>
      </c>
      <c r="Z28" s="15" t="s">
        <v>485</v>
      </c>
    </row>
    <row r="29" spans="1:26" x14ac:dyDescent="0.5">
      <c r="A29" s="16" t="s">
        <v>2785</v>
      </c>
      <c r="B29" s="16" t="s">
        <v>2786</v>
      </c>
      <c r="C29" s="16" t="s">
        <v>2787</v>
      </c>
      <c r="D29" s="16">
        <v>49610210.625</v>
      </c>
      <c r="E29" s="16">
        <v>98607114.731249988</v>
      </c>
      <c r="F29" s="16">
        <v>0</v>
      </c>
      <c r="G29" s="16">
        <v>49610210.625</v>
      </c>
      <c r="H29" s="16">
        <v>0</v>
      </c>
      <c r="I29" s="16">
        <v>0</v>
      </c>
      <c r="J29" s="16">
        <v>2678422.375</v>
      </c>
      <c r="K29" s="17">
        <v>25000</v>
      </c>
      <c r="L29" s="16">
        <v>25.564133746557992</v>
      </c>
      <c r="M29" s="16">
        <v>14.609640474436812</v>
      </c>
      <c r="N29" s="3">
        <v>5.0392851965441537E-4</v>
      </c>
      <c r="O29" s="3">
        <v>-10.954493272121178</v>
      </c>
      <c r="P29" s="3">
        <v>0.23899737036622437</v>
      </c>
      <c r="Q29" s="3">
        <v>0.6216068774691047</v>
      </c>
      <c r="R29" s="16" t="s">
        <v>155</v>
      </c>
      <c r="S29" s="16" t="s">
        <v>311</v>
      </c>
      <c r="T29" s="16" t="s">
        <v>43</v>
      </c>
      <c r="U29" s="16" t="s">
        <v>44</v>
      </c>
      <c r="V29" s="16" t="s">
        <v>892</v>
      </c>
      <c r="W29" s="16">
        <v>1.873</v>
      </c>
      <c r="X29" s="16">
        <v>0.189</v>
      </c>
      <c r="Y29" s="16">
        <v>0.35399999999999998</v>
      </c>
      <c r="Z29" s="15" t="s">
        <v>290</v>
      </c>
    </row>
    <row r="30" spans="1:26" x14ac:dyDescent="0.5">
      <c r="A30" s="16" t="s">
        <v>2782</v>
      </c>
      <c r="B30" s="16" t="s">
        <v>2783</v>
      </c>
      <c r="C30" s="16" t="s">
        <v>2784</v>
      </c>
      <c r="D30" s="16">
        <v>28342031.325000003</v>
      </c>
      <c r="E30" s="16">
        <v>403907984.69124997</v>
      </c>
      <c r="F30" s="16">
        <v>46402852.875</v>
      </c>
      <c r="G30" s="16">
        <v>46402852.875</v>
      </c>
      <c r="H30" s="16">
        <v>-2624291.4074999997</v>
      </c>
      <c r="I30" s="16">
        <v>-5585316.5</v>
      </c>
      <c r="J30" s="16">
        <v>10002073.625</v>
      </c>
      <c r="K30" s="17">
        <v>25000</v>
      </c>
      <c r="L30" s="16">
        <v>25.467710170040469</v>
      </c>
      <c r="M30" s="16">
        <v>14.609640474436812</v>
      </c>
      <c r="N30" s="3">
        <v>5.3875997812774567E-4</v>
      </c>
      <c r="O30" s="3">
        <v>-10.858069695603659</v>
      </c>
      <c r="P30" s="3">
        <v>0.33220038231395421</v>
      </c>
      <c r="Q30" s="3">
        <v>0.47859987207503635</v>
      </c>
      <c r="R30" s="16" t="s">
        <v>105</v>
      </c>
      <c r="S30" s="16" t="s">
        <v>311</v>
      </c>
      <c r="T30" s="16" t="s">
        <v>60</v>
      </c>
      <c r="U30" s="16" t="s">
        <v>44</v>
      </c>
      <c r="V30" s="16" t="s">
        <v>1834</v>
      </c>
      <c r="W30" s="16">
        <v>1.349</v>
      </c>
      <c r="X30" s="16">
        <v>0.151</v>
      </c>
      <c r="Y30" s="16">
        <v>0.20399999999999999</v>
      </c>
      <c r="Z30" s="15" t="s">
        <v>45</v>
      </c>
    </row>
    <row r="31" spans="1:26" x14ac:dyDescent="0.5">
      <c r="A31" s="16" t="s">
        <v>2774</v>
      </c>
      <c r="B31" s="16" t="s">
        <v>2775</v>
      </c>
      <c r="C31" s="16" t="s">
        <v>2776</v>
      </c>
      <c r="D31" s="16">
        <v>40847841.300000004</v>
      </c>
      <c r="E31" s="16">
        <v>79179050.965625003</v>
      </c>
      <c r="F31" s="16">
        <v>-8328786.5</v>
      </c>
      <c r="G31" s="16">
        <v>40847841.300000004</v>
      </c>
      <c r="H31" s="16">
        <v>-6661520.7149999999</v>
      </c>
      <c r="I31" s="16">
        <v>-307451260.60000002</v>
      </c>
      <c r="J31" s="16">
        <v>1765288.8125</v>
      </c>
      <c r="K31" s="17">
        <v>25000</v>
      </c>
      <c r="L31" s="16">
        <v>25.283756501993125</v>
      </c>
      <c r="M31" s="16">
        <v>14.609640474436812</v>
      </c>
      <c r="N31" s="3">
        <v>6.1202744635614314E-4</v>
      </c>
      <c r="O31" s="3">
        <v>-10.674116027556314</v>
      </c>
      <c r="P31" s="3">
        <v>0.37171609436148101</v>
      </c>
      <c r="Q31" s="3">
        <v>0.42978863465068029</v>
      </c>
      <c r="R31" s="16" t="s">
        <v>2777</v>
      </c>
      <c r="S31" s="16" t="s">
        <v>380</v>
      </c>
      <c r="T31" s="16" t="s">
        <v>240</v>
      </c>
      <c r="U31" s="16" t="s">
        <v>44</v>
      </c>
      <c r="V31" s="16" t="s">
        <v>2778</v>
      </c>
      <c r="W31" s="16">
        <v>0.78500000000000003</v>
      </c>
      <c r="X31" s="16">
        <v>0.91</v>
      </c>
      <c r="Y31" s="16">
        <v>0.71499999999999997</v>
      </c>
      <c r="Z31" s="15" t="s">
        <v>62</v>
      </c>
    </row>
    <row r="32" spans="1:26" x14ac:dyDescent="0.5">
      <c r="A32" s="16" t="s">
        <v>2764</v>
      </c>
      <c r="B32" s="16" t="s">
        <v>2765</v>
      </c>
      <c r="C32" s="16" t="s">
        <v>2766</v>
      </c>
      <c r="D32" s="16">
        <v>35999066.122500002</v>
      </c>
      <c r="E32" s="16">
        <v>177564026.92374998</v>
      </c>
      <c r="F32" s="16">
        <v>25668573.375</v>
      </c>
      <c r="G32" s="16">
        <v>35999066.122500002</v>
      </c>
      <c r="H32" s="16">
        <v>-7691059.4662499996</v>
      </c>
      <c r="I32" s="16">
        <v>-23811303.050000001</v>
      </c>
      <c r="J32" s="16">
        <v>6325907.125</v>
      </c>
      <c r="K32" s="17">
        <v>25000</v>
      </c>
      <c r="L32" s="16">
        <v>25.101456145268887</v>
      </c>
      <c r="M32" s="16">
        <v>14.609640474436812</v>
      </c>
      <c r="N32" s="3">
        <v>6.9446245952404281E-4</v>
      </c>
      <c r="O32" s="3">
        <v>-10.491815670832077</v>
      </c>
      <c r="P32" s="3">
        <v>0.26241031886595745</v>
      </c>
      <c r="Q32" s="3">
        <v>0.581019091024917</v>
      </c>
      <c r="R32" s="16" t="s">
        <v>2767</v>
      </c>
      <c r="S32" s="16" t="s">
        <v>42</v>
      </c>
      <c r="T32" s="16" t="s">
        <v>51</v>
      </c>
      <c r="U32" s="16" t="s">
        <v>44</v>
      </c>
      <c r="V32" s="16" t="s">
        <v>2768</v>
      </c>
      <c r="W32" s="16">
        <v>0.90100000000000002</v>
      </c>
      <c r="X32" s="16">
        <v>0.51600000000000001</v>
      </c>
      <c r="Y32" s="16">
        <v>0.46500000000000002</v>
      </c>
      <c r="Z32" s="15" t="s">
        <v>45</v>
      </c>
    </row>
    <row r="33" spans="1:26" x14ac:dyDescent="0.5">
      <c r="A33" s="16" t="s">
        <v>2757</v>
      </c>
      <c r="B33" s="16" t="s">
        <v>2758</v>
      </c>
      <c r="C33" s="16" t="s">
        <v>2759</v>
      </c>
      <c r="D33" s="16">
        <v>3073608.1500000004</v>
      </c>
      <c r="E33" s="16">
        <v>147390798.97749999</v>
      </c>
      <c r="F33" s="16">
        <v>35867514.75</v>
      </c>
      <c r="G33" s="16">
        <v>35867514.75</v>
      </c>
      <c r="H33" s="16">
        <v>-18017279.5425</v>
      </c>
      <c r="I33" s="16">
        <v>-38717825.100000001</v>
      </c>
      <c r="J33" s="16">
        <v>1453905.25</v>
      </c>
      <c r="K33" s="17">
        <v>25000</v>
      </c>
      <c r="L33" s="16">
        <v>25.096174449036802</v>
      </c>
      <c r="M33" s="16">
        <v>14.609640474436812</v>
      </c>
      <c r="N33" s="3">
        <v>6.970095412032973E-4</v>
      </c>
      <c r="O33" s="3">
        <v>-10.486533974599988</v>
      </c>
      <c r="P33" s="3">
        <v>0.26749127487144531</v>
      </c>
      <c r="Q33" s="3">
        <v>0.57269037938848921</v>
      </c>
      <c r="R33" s="16" t="s">
        <v>44</v>
      </c>
      <c r="S33" s="16" t="s">
        <v>200</v>
      </c>
      <c r="T33" s="16" t="s">
        <v>60</v>
      </c>
      <c r="U33" s="16" t="s">
        <v>44</v>
      </c>
      <c r="V33" s="16" t="s">
        <v>44</v>
      </c>
      <c r="W33" s="16">
        <v>1.23</v>
      </c>
      <c r="X33" s="16">
        <v>0.113</v>
      </c>
      <c r="Y33" s="16">
        <v>0.13900000000000001</v>
      </c>
      <c r="Z33" s="15" t="s">
        <v>45</v>
      </c>
    </row>
    <row r="34" spans="1:26" x14ac:dyDescent="0.5">
      <c r="A34" s="16" t="s">
        <v>2748</v>
      </c>
      <c r="B34" s="16" t="s">
        <v>2749</v>
      </c>
      <c r="C34" s="16" t="s">
        <v>2750</v>
      </c>
      <c r="D34" s="16">
        <v>31931026.41</v>
      </c>
      <c r="E34" s="16">
        <v>102416209.39</v>
      </c>
      <c r="F34" s="16">
        <v>6927249.25</v>
      </c>
      <c r="G34" s="16">
        <v>31931026.41</v>
      </c>
      <c r="H34" s="16">
        <v>-11905342.5075</v>
      </c>
      <c r="I34" s="16">
        <v>-49347635.200000003</v>
      </c>
      <c r="J34" s="16">
        <v>-3105953.25</v>
      </c>
      <c r="K34" s="17">
        <v>25000</v>
      </c>
      <c r="L34" s="16">
        <v>24.928455592716688</v>
      </c>
      <c r="M34" s="16">
        <v>14.609640474436812</v>
      </c>
      <c r="N34" s="3">
        <v>7.8293756295195777E-4</v>
      </c>
      <c r="O34" s="3">
        <v>-10.318815118279877</v>
      </c>
      <c r="P34" s="3">
        <v>0.24995089116745572</v>
      </c>
      <c r="Q34" s="3">
        <v>0.60214531048803221</v>
      </c>
      <c r="R34" s="16" t="s">
        <v>2751</v>
      </c>
      <c r="S34" s="16" t="s">
        <v>927</v>
      </c>
      <c r="T34" s="16" t="s">
        <v>60</v>
      </c>
      <c r="U34" s="16" t="s">
        <v>52</v>
      </c>
      <c r="V34" s="16" t="s">
        <v>2752</v>
      </c>
      <c r="W34" s="16">
        <v>0.499</v>
      </c>
      <c r="X34" s="16">
        <v>0.999</v>
      </c>
      <c r="Y34" s="16">
        <v>0.499</v>
      </c>
      <c r="Z34" s="15" t="s">
        <v>158</v>
      </c>
    </row>
    <row r="35" spans="1:26" x14ac:dyDescent="0.5">
      <c r="A35" s="16" t="s">
        <v>2745</v>
      </c>
      <c r="B35" s="16" t="s">
        <v>2746</v>
      </c>
      <c r="C35" s="16" t="s">
        <v>2747</v>
      </c>
      <c r="D35" s="16">
        <v>17591503.350000001</v>
      </c>
      <c r="E35" s="16">
        <v>274282234.11624998</v>
      </c>
      <c r="F35" s="16">
        <v>31871497</v>
      </c>
      <c r="G35" s="16">
        <v>31871497</v>
      </c>
      <c r="H35" s="16">
        <v>-1886093.6850000001</v>
      </c>
      <c r="I35" s="16">
        <v>-8054480.4500000002</v>
      </c>
      <c r="J35" s="16">
        <v>7283525.125</v>
      </c>
      <c r="K35" s="17">
        <v>25000</v>
      </c>
      <c r="L35" s="16">
        <v>24.925763448114083</v>
      </c>
      <c r="M35" s="16">
        <v>14.609640474436812</v>
      </c>
      <c r="N35" s="3">
        <v>7.843999295044095E-4</v>
      </c>
      <c r="O35" s="3">
        <v>-10.31612297367727</v>
      </c>
      <c r="P35" s="3">
        <v>0.33662168933589687</v>
      </c>
      <c r="Q35" s="3">
        <v>0.47285790483248447</v>
      </c>
      <c r="R35" s="16" t="s">
        <v>105</v>
      </c>
      <c r="S35" s="16" t="s">
        <v>200</v>
      </c>
      <c r="T35" s="16" t="s">
        <v>43</v>
      </c>
      <c r="U35" s="16" t="s">
        <v>44</v>
      </c>
      <c r="V35" s="16" t="s">
        <v>44</v>
      </c>
      <c r="W35" s="16">
        <v>1.2529999999999999</v>
      </c>
      <c r="X35" s="16">
        <v>0.158</v>
      </c>
      <c r="Y35" s="16">
        <v>0.19800000000000001</v>
      </c>
      <c r="Z35" s="15" t="s">
        <v>45</v>
      </c>
    </row>
    <row r="36" spans="1:26" x14ac:dyDescent="0.5">
      <c r="A36" s="16" t="s">
        <v>2724</v>
      </c>
      <c r="B36" s="16" t="s">
        <v>2725</v>
      </c>
      <c r="C36" s="16" t="s">
        <v>2726</v>
      </c>
      <c r="D36" s="16">
        <v>11355342.315000001</v>
      </c>
      <c r="E36" s="16">
        <v>502777667.52374995</v>
      </c>
      <c r="F36" s="16">
        <v>30368114</v>
      </c>
      <c r="G36" s="16">
        <v>30368114</v>
      </c>
      <c r="H36" s="16">
        <v>-17918836.800000001</v>
      </c>
      <c r="I36" s="16">
        <v>-94895637.600000009</v>
      </c>
      <c r="J36" s="16">
        <v>9322285.375</v>
      </c>
      <c r="K36" s="17">
        <v>25000</v>
      </c>
      <c r="L36" s="16">
        <v>24.856053977480286</v>
      </c>
      <c r="M36" s="16">
        <v>14.609640474436812</v>
      </c>
      <c r="N36" s="3">
        <v>8.2323189382126267E-4</v>
      </c>
      <c r="O36" s="3">
        <v>-10.246413503043472</v>
      </c>
      <c r="P36" s="3">
        <v>0.37517662190139534</v>
      </c>
      <c r="Q36" s="3">
        <v>0.42576423131520741</v>
      </c>
      <c r="R36" s="16" t="s">
        <v>105</v>
      </c>
      <c r="S36" s="16" t="s">
        <v>311</v>
      </c>
      <c r="T36" s="16" t="s">
        <v>60</v>
      </c>
      <c r="U36" s="16" t="s">
        <v>44</v>
      </c>
      <c r="V36" s="16" t="s">
        <v>2727</v>
      </c>
      <c r="W36" s="16">
        <v>1.069</v>
      </c>
      <c r="X36" s="16">
        <v>0.36199999999999999</v>
      </c>
      <c r="Y36" s="16">
        <v>0.38700000000000001</v>
      </c>
      <c r="Z36" s="15" t="s">
        <v>45</v>
      </c>
    </row>
    <row r="37" spans="1:26" x14ac:dyDescent="0.5">
      <c r="A37" s="16" t="s">
        <v>2731</v>
      </c>
      <c r="B37" s="16" t="s">
        <v>2732</v>
      </c>
      <c r="C37" s="16" t="s">
        <v>2733</v>
      </c>
      <c r="D37" s="16">
        <v>11355342.315000001</v>
      </c>
      <c r="E37" s="16">
        <v>502777667.52374995</v>
      </c>
      <c r="F37" s="16">
        <v>30368114</v>
      </c>
      <c r="G37" s="16">
        <v>30368114</v>
      </c>
      <c r="H37" s="16">
        <v>-17918836.800000001</v>
      </c>
      <c r="I37" s="16">
        <v>-94895637.600000009</v>
      </c>
      <c r="J37" s="16">
        <v>9322285.375</v>
      </c>
      <c r="K37" s="17">
        <v>25000</v>
      </c>
      <c r="L37" s="16">
        <v>24.856053977480286</v>
      </c>
      <c r="M37" s="16">
        <v>14.609640474436812</v>
      </c>
      <c r="N37" s="3">
        <v>8.2323189382126267E-4</v>
      </c>
      <c r="O37" s="3">
        <v>-10.246413503043472</v>
      </c>
      <c r="P37" s="3">
        <v>0.37517662190139534</v>
      </c>
      <c r="Q37" s="3">
        <v>0.42576423131520741</v>
      </c>
      <c r="R37" s="16" t="s">
        <v>447</v>
      </c>
      <c r="S37" s="16" t="s">
        <v>311</v>
      </c>
      <c r="T37" s="16" t="s">
        <v>60</v>
      </c>
      <c r="U37" s="16" t="s">
        <v>44</v>
      </c>
      <c r="V37" s="16" t="s">
        <v>2734</v>
      </c>
      <c r="W37" s="16">
        <v>1.069</v>
      </c>
      <c r="X37" s="16">
        <v>0.36199999999999999</v>
      </c>
      <c r="Y37" s="16">
        <v>0.38700000000000001</v>
      </c>
      <c r="Z37" s="15" t="s">
        <v>45</v>
      </c>
    </row>
    <row r="38" spans="1:26" x14ac:dyDescent="0.5">
      <c r="A38" s="16" t="s">
        <v>2720</v>
      </c>
      <c r="B38" s="16" t="s">
        <v>2721</v>
      </c>
      <c r="C38" s="16" t="s">
        <v>2722</v>
      </c>
      <c r="D38" s="16">
        <v>8723724.8025000002</v>
      </c>
      <c r="E38" s="16">
        <v>269788085.33749998</v>
      </c>
      <c r="F38" s="16">
        <v>20844964.4765625</v>
      </c>
      <c r="G38" s="16">
        <v>20844964.4765625</v>
      </c>
      <c r="H38" s="16">
        <v>-2049540.9665625</v>
      </c>
      <c r="I38" s="16">
        <v>-1959909.609375</v>
      </c>
      <c r="J38" s="16">
        <v>5903641.0625</v>
      </c>
      <c r="K38" s="17">
        <v>25000</v>
      </c>
      <c r="L38" s="16">
        <v>24.313195577757181</v>
      </c>
      <c r="M38" s="16">
        <v>14.609640474436812</v>
      </c>
      <c r="N38" s="3">
        <v>1.1993304199730975E-3</v>
      </c>
      <c r="O38" s="3">
        <v>-9.7035551033203653</v>
      </c>
      <c r="P38" s="3">
        <v>0.3694639462460888</v>
      </c>
      <c r="Q38" s="3">
        <v>0.43242793537560437</v>
      </c>
      <c r="R38" s="16" t="s">
        <v>41</v>
      </c>
      <c r="S38" s="16" t="s">
        <v>973</v>
      </c>
      <c r="T38" s="16" t="s">
        <v>43</v>
      </c>
      <c r="U38" s="16" t="s">
        <v>44</v>
      </c>
      <c r="V38" s="16" t="s">
        <v>2723</v>
      </c>
      <c r="W38" s="16">
        <v>0.83199999999999996</v>
      </c>
      <c r="X38" s="16">
        <v>0.34200000000000003</v>
      </c>
      <c r="Y38" s="16">
        <v>0.28399999999999997</v>
      </c>
      <c r="Z38" s="15" t="s">
        <v>290</v>
      </c>
    </row>
    <row r="39" spans="1:26" x14ac:dyDescent="0.5">
      <c r="A39" s="16" t="s">
        <v>2713</v>
      </c>
      <c r="B39" s="16" t="s">
        <v>2714</v>
      </c>
      <c r="C39" s="16" t="s">
        <v>2715</v>
      </c>
      <c r="D39" s="16">
        <v>-12768922.32</v>
      </c>
      <c r="E39" s="16">
        <v>591163220.29999995</v>
      </c>
      <c r="F39" s="16">
        <v>19605560</v>
      </c>
      <c r="G39" s="16">
        <v>19605560</v>
      </c>
      <c r="H39" s="16">
        <v>-15317728.74</v>
      </c>
      <c r="I39" s="16">
        <v>-79262920.400000006</v>
      </c>
      <c r="J39" s="16">
        <v>21292488</v>
      </c>
      <c r="K39" s="17">
        <v>25000</v>
      </c>
      <c r="L39" s="16">
        <v>24.224759514823219</v>
      </c>
      <c r="M39" s="16">
        <v>14.609640474436812</v>
      </c>
      <c r="N39" s="3">
        <v>1.275148478288812E-3</v>
      </c>
      <c r="O39" s="3">
        <v>-9.6151190403864053</v>
      </c>
      <c r="P39" s="3">
        <v>0.42191351541226907</v>
      </c>
      <c r="Q39" s="3">
        <v>0.37477656237598872</v>
      </c>
      <c r="R39" s="16" t="s">
        <v>514</v>
      </c>
      <c r="S39" s="16" t="s">
        <v>42</v>
      </c>
      <c r="T39" s="16" t="s">
        <v>43</v>
      </c>
      <c r="U39" s="16" t="s">
        <v>44</v>
      </c>
      <c r="V39" s="16" t="s">
        <v>44</v>
      </c>
      <c r="W39" s="16">
        <v>0.70099999999999996</v>
      </c>
      <c r="X39" s="16">
        <v>0.52200000000000002</v>
      </c>
      <c r="Y39" s="16">
        <v>0.36599999999999999</v>
      </c>
      <c r="Z39" s="15" t="s">
        <v>45</v>
      </c>
    </row>
    <row r="40" spans="1:26" x14ac:dyDescent="0.5">
      <c r="A40" s="16" t="s">
        <v>2710</v>
      </c>
      <c r="B40" s="16" t="s">
        <v>2711</v>
      </c>
      <c r="C40" s="16" t="s">
        <v>2712</v>
      </c>
      <c r="D40" s="16">
        <v>19592019.84</v>
      </c>
      <c r="E40" s="16">
        <v>258614742.63718748</v>
      </c>
      <c r="F40" s="16">
        <v>-145463165.75</v>
      </c>
      <c r="G40" s="16">
        <v>19592019.84</v>
      </c>
      <c r="H40" s="16">
        <v>-100014782.745</v>
      </c>
      <c r="I40" s="16">
        <v>-3037887263.8499999</v>
      </c>
      <c r="J40" s="16">
        <v>-37789421.9375</v>
      </c>
      <c r="K40" s="17">
        <v>25000</v>
      </c>
      <c r="L40" s="16">
        <v>24.223762804182329</v>
      </c>
      <c r="M40" s="16">
        <v>14.609640474436812</v>
      </c>
      <c r="N40" s="3">
        <v>1.2760297408927082E-3</v>
      </c>
      <c r="O40" s="3">
        <v>-9.6141223297455181</v>
      </c>
      <c r="P40" s="3">
        <v>0.421249037179241</v>
      </c>
      <c r="Q40" s="3">
        <v>0.37546107875733031</v>
      </c>
      <c r="R40" s="16" t="s">
        <v>294</v>
      </c>
      <c r="S40" s="16" t="s">
        <v>389</v>
      </c>
      <c r="T40" s="16" t="s">
        <v>80</v>
      </c>
      <c r="U40" s="16" t="s">
        <v>44</v>
      </c>
      <c r="V40" s="16" t="s">
        <v>44</v>
      </c>
      <c r="W40" s="16">
        <v>0.48099999999999998</v>
      </c>
      <c r="X40" s="16">
        <v>1.242</v>
      </c>
      <c r="Y40" s="16">
        <v>0.59699999999999998</v>
      </c>
      <c r="Z40" s="15" t="s">
        <v>485</v>
      </c>
    </row>
    <row r="41" spans="1:26" x14ac:dyDescent="0.5">
      <c r="A41" s="16" t="s">
        <v>2657</v>
      </c>
      <c r="B41" s="16" t="s">
        <v>2658</v>
      </c>
      <c r="C41" s="16" t="s">
        <v>2659</v>
      </c>
      <c r="D41" s="16">
        <v>18496535.640000001</v>
      </c>
      <c r="E41" s="16">
        <v>224992581.19999999</v>
      </c>
      <c r="F41" s="16">
        <v>0</v>
      </c>
      <c r="G41" s="16">
        <v>18496535.640000001</v>
      </c>
      <c r="H41" s="16">
        <v>-17991759.809999999</v>
      </c>
      <c r="I41" s="16">
        <v>0</v>
      </c>
      <c r="J41" s="16">
        <v>-5239580</v>
      </c>
      <c r="K41" s="17">
        <v>25000</v>
      </c>
      <c r="L41" s="16">
        <v>24.140751746681712</v>
      </c>
      <c r="M41" s="16">
        <v>14.609640474436812</v>
      </c>
      <c r="N41" s="3">
        <v>1.351604456454852E-3</v>
      </c>
      <c r="O41" s="3">
        <v>-9.5311112722448961</v>
      </c>
      <c r="P41" s="3">
        <v>0.32457764848870974</v>
      </c>
      <c r="Q41" s="3">
        <v>0.48868139046247028</v>
      </c>
      <c r="R41" s="16" t="s">
        <v>956</v>
      </c>
      <c r="S41" s="16" t="s">
        <v>467</v>
      </c>
      <c r="T41" s="16" t="s">
        <v>60</v>
      </c>
      <c r="U41" s="16" t="s">
        <v>44</v>
      </c>
      <c r="V41" s="16" t="s">
        <v>961</v>
      </c>
      <c r="W41" s="16">
        <v>0.66400000000000003</v>
      </c>
      <c r="X41" s="16">
        <v>0.72599999999999998</v>
      </c>
      <c r="Y41" s="16">
        <v>0.48199999999999998</v>
      </c>
      <c r="Z41" s="15" t="s">
        <v>45</v>
      </c>
    </row>
    <row r="42" spans="1:26" x14ac:dyDescent="0.5">
      <c r="A42" s="16" t="s">
        <v>2660</v>
      </c>
      <c r="B42" s="16" t="s">
        <v>2661</v>
      </c>
      <c r="C42" s="16" t="s">
        <v>2662</v>
      </c>
      <c r="D42" s="16">
        <v>18496535.640000001</v>
      </c>
      <c r="E42" s="16">
        <v>224992581.19999999</v>
      </c>
      <c r="F42" s="16">
        <v>0</v>
      </c>
      <c r="G42" s="16">
        <v>18496535.640000001</v>
      </c>
      <c r="H42" s="16">
        <v>-17991759.809999999</v>
      </c>
      <c r="I42" s="16">
        <v>0</v>
      </c>
      <c r="J42" s="16">
        <v>-5239580</v>
      </c>
      <c r="K42" s="17">
        <v>25000</v>
      </c>
      <c r="L42" s="16">
        <v>24.140751746681712</v>
      </c>
      <c r="M42" s="16">
        <v>14.609640474436812</v>
      </c>
      <c r="N42" s="3">
        <v>1.351604456454852E-3</v>
      </c>
      <c r="O42" s="3">
        <v>-9.5311112722448961</v>
      </c>
      <c r="P42" s="3">
        <v>0.32457764848870974</v>
      </c>
      <c r="Q42" s="3">
        <v>0.48868139046247028</v>
      </c>
      <c r="R42" s="16" t="s">
        <v>599</v>
      </c>
      <c r="S42" s="16" t="s">
        <v>467</v>
      </c>
      <c r="T42" s="16" t="s">
        <v>60</v>
      </c>
      <c r="U42" s="16" t="s">
        <v>44</v>
      </c>
      <c r="V42" s="16" t="s">
        <v>961</v>
      </c>
      <c r="W42" s="16">
        <v>0.66400000000000003</v>
      </c>
      <c r="X42" s="16">
        <v>0.72599999999999998</v>
      </c>
      <c r="Y42" s="16">
        <v>0.48199999999999998</v>
      </c>
      <c r="Z42" s="15" t="s">
        <v>45</v>
      </c>
    </row>
    <row r="43" spans="1:26" x14ac:dyDescent="0.5">
      <c r="A43" s="16" t="s">
        <v>2663</v>
      </c>
      <c r="B43" s="16" t="s">
        <v>2664</v>
      </c>
      <c r="C43" s="16" t="s">
        <v>2665</v>
      </c>
      <c r="D43" s="16">
        <v>18496535.640000001</v>
      </c>
      <c r="E43" s="16">
        <v>224992581.19999999</v>
      </c>
      <c r="F43" s="16">
        <v>0</v>
      </c>
      <c r="G43" s="16">
        <v>18496535.640000001</v>
      </c>
      <c r="H43" s="16">
        <v>-17991759.809999999</v>
      </c>
      <c r="I43" s="16">
        <v>0</v>
      </c>
      <c r="J43" s="16">
        <v>-5239580</v>
      </c>
      <c r="K43" s="17">
        <v>25000</v>
      </c>
      <c r="L43" s="16">
        <v>24.140751746681712</v>
      </c>
      <c r="M43" s="16">
        <v>14.609640474436812</v>
      </c>
      <c r="N43" s="3">
        <v>1.351604456454852E-3</v>
      </c>
      <c r="O43" s="3">
        <v>-9.5311112722448961</v>
      </c>
      <c r="P43" s="3">
        <v>0.32457764848870974</v>
      </c>
      <c r="Q43" s="3">
        <v>0.48868139046247028</v>
      </c>
      <c r="R43" s="16" t="s">
        <v>956</v>
      </c>
      <c r="S43" s="16" t="s">
        <v>467</v>
      </c>
      <c r="T43" s="16" t="s">
        <v>60</v>
      </c>
      <c r="U43" s="16" t="s">
        <v>44</v>
      </c>
      <c r="V43" s="16" t="s">
        <v>2666</v>
      </c>
      <c r="W43" s="16">
        <v>0.66400000000000003</v>
      </c>
      <c r="X43" s="16">
        <v>0.72599999999999998</v>
      </c>
      <c r="Y43" s="16">
        <v>0.48199999999999998</v>
      </c>
      <c r="Z43" s="15" t="s">
        <v>45</v>
      </c>
    </row>
    <row r="44" spans="1:26" x14ac:dyDescent="0.5">
      <c r="A44" s="16" t="s">
        <v>2667</v>
      </c>
      <c r="B44" s="16" t="s">
        <v>2668</v>
      </c>
      <c r="C44" s="16" t="s">
        <v>2669</v>
      </c>
      <c r="D44" s="16">
        <v>18496535.640000001</v>
      </c>
      <c r="E44" s="16">
        <v>224992581.19999999</v>
      </c>
      <c r="F44" s="16">
        <v>0</v>
      </c>
      <c r="G44" s="16">
        <v>18496535.640000001</v>
      </c>
      <c r="H44" s="16">
        <v>-17991759.809999999</v>
      </c>
      <c r="I44" s="16">
        <v>0</v>
      </c>
      <c r="J44" s="16">
        <v>-5239580</v>
      </c>
      <c r="K44" s="17">
        <v>25000</v>
      </c>
      <c r="L44" s="16">
        <v>24.140751746681712</v>
      </c>
      <c r="M44" s="16">
        <v>14.609640474436812</v>
      </c>
      <c r="N44" s="3">
        <v>1.351604456454852E-3</v>
      </c>
      <c r="O44" s="3">
        <v>-9.5311112722448961</v>
      </c>
      <c r="P44" s="3">
        <v>0.32457764848870974</v>
      </c>
      <c r="Q44" s="3">
        <v>0.48868139046247028</v>
      </c>
      <c r="R44" s="16" t="s">
        <v>447</v>
      </c>
      <c r="S44" s="16" t="s">
        <v>72</v>
      </c>
      <c r="T44" s="16" t="s">
        <v>60</v>
      </c>
      <c r="U44" s="16" t="s">
        <v>44</v>
      </c>
      <c r="V44" s="16" t="s">
        <v>961</v>
      </c>
      <c r="W44" s="16">
        <v>0.66400000000000003</v>
      </c>
      <c r="X44" s="16">
        <v>0.72599999999999998</v>
      </c>
      <c r="Y44" s="16">
        <v>0.48199999999999998</v>
      </c>
      <c r="Z44" s="15" t="s">
        <v>45</v>
      </c>
    </row>
    <row r="45" spans="1:26" x14ac:dyDescent="0.5">
      <c r="A45" s="16" t="s">
        <v>2691</v>
      </c>
      <c r="B45" s="16" t="s">
        <v>2692</v>
      </c>
      <c r="C45" s="16" t="s">
        <v>2693</v>
      </c>
      <c r="D45" s="16">
        <v>18496535.640000001</v>
      </c>
      <c r="E45" s="16">
        <v>224992581.19999999</v>
      </c>
      <c r="F45" s="16">
        <v>0</v>
      </c>
      <c r="G45" s="16">
        <v>18496535.640000001</v>
      </c>
      <c r="H45" s="16">
        <v>-17991759.809999999</v>
      </c>
      <c r="I45" s="16">
        <v>0</v>
      </c>
      <c r="J45" s="16">
        <v>-5239580</v>
      </c>
      <c r="K45" s="17">
        <v>25000</v>
      </c>
      <c r="L45" s="16">
        <v>24.140751746681712</v>
      </c>
      <c r="M45" s="16">
        <v>14.609640474436812</v>
      </c>
      <c r="N45" s="3">
        <v>1.351604456454852E-3</v>
      </c>
      <c r="O45" s="3">
        <v>-9.5311112722448961</v>
      </c>
      <c r="P45" s="3">
        <v>0.32457764848870974</v>
      </c>
      <c r="Q45" s="3">
        <v>0.48868139046247028</v>
      </c>
      <c r="R45" s="16" t="s">
        <v>447</v>
      </c>
      <c r="S45" s="16" t="s">
        <v>72</v>
      </c>
      <c r="T45" s="16" t="s">
        <v>60</v>
      </c>
      <c r="U45" s="16" t="s">
        <v>44</v>
      </c>
      <c r="V45" s="16" t="s">
        <v>961</v>
      </c>
      <c r="W45" s="16">
        <v>0.66400000000000003</v>
      </c>
      <c r="X45" s="16">
        <v>0.72599999999999998</v>
      </c>
      <c r="Y45" s="16">
        <v>0.48199999999999998</v>
      </c>
      <c r="Z45" s="15" t="s">
        <v>45</v>
      </c>
    </row>
    <row r="46" spans="1:26" x14ac:dyDescent="0.5">
      <c r="A46" s="16" t="s">
        <v>2694</v>
      </c>
      <c r="B46" s="16" t="s">
        <v>2695</v>
      </c>
      <c r="C46" s="16" t="s">
        <v>2696</v>
      </c>
      <c r="D46" s="16">
        <v>18496535.640000001</v>
      </c>
      <c r="E46" s="16">
        <v>224992581.19999999</v>
      </c>
      <c r="F46" s="16">
        <v>0</v>
      </c>
      <c r="G46" s="16">
        <v>18496535.640000001</v>
      </c>
      <c r="H46" s="16">
        <v>-17991759.809999999</v>
      </c>
      <c r="I46" s="16">
        <v>0</v>
      </c>
      <c r="J46" s="16">
        <v>-5239580</v>
      </c>
      <c r="K46" s="17">
        <v>25000</v>
      </c>
      <c r="L46" s="16">
        <v>24.140751746681712</v>
      </c>
      <c r="M46" s="16">
        <v>14.609640474436812</v>
      </c>
      <c r="N46" s="3">
        <v>1.351604456454852E-3</v>
      </c>
      <c r="O46" s="3">
        <v>-9.5311112722448961</v>
      </c>
      <c r="P46" s="3">
        <v>0.32457764848870974</v>
      </c>
      <c r="Q46" s="3">
        <v>0.48868139046247028</v>
      </c>
      <c r="R46" s="16" t="s">
        <v>447</v>
      </c>
      <c r="S46" s="16" t="s">
        <v>72</v>
      </c>
      <c r="T46" s="16" t="s">
        <v>60</v>
      </c>
      <c r="U46" s="16" t="s">
        <v>44</v>
      </c>
      <c r="V46" s="16" t="s">
        <v>943</v>
      </c>
      <c r="W46" s="16">
        <v>0.66400000000000003</v>
      </c>
      <c r="X46" s="16">
        <v>0.72599999999999998</v>
      </c>
      <c r="Y46" s="16">
        <v>0.48199999999999998</v>
      </c>
      <c r="Z46" s="15" t="s">
        <v>45</v>
      </c>
    </row>
    <row r="47" spans="1:26" x14ac:dyDescent="0.5">
      <c r="A47" s="16" t="s">
        <v>2700</v>
      </c>
      <c r="B47" s="16" t="s">
        <v>2701</v>
      </c>
      <c r="C47" s="16" t="s">
        <v>2702</v>
      </c>
      <c r="D47" s="16">
        <v>18496535.640000001</v>
      </c>
      <c r="E47" s="16">
        <v>224992581.19999999</v>
      </c>
      <c r="F47" s="16">
        <v>0</v>
      </c>
      <c r="G47" s="16">
        <v>18496535.640000001</v>
      </c>
      <c r="H47" s="16">
        <v>-17991759.809999999</v>
      </c>
      <c r="I47" s="16">
        <v>0</v>
      </c>
      <c r="J47" s="16">
        <v>-5239580</v>
      </c>
      <c r="K47" s="17">
        <v>25000</v>
      </c>
      <c r="L47" s="16">
        <v>24.140751746681712</v>
      </c>
      <c r="M47" s="16">
        <v>14.609640474436812</v>
      </c>
      <c r="N47" s="3">
        <v>1.351604456454852E-3</v>
      </c>
      <c r="O47" s="3">
        <v>-9.5311112722448961</v>
      </c>
      <c r="P47" s="3">
        <v>0.32457764848870974</v>
      </c>
      <c r="Q47" s="3">
        <v>0.48868139046247028</v>
      </c>
      <c r="R47" s="16" t="s">
        <v>447</v>
      </c>
      <c r="S47" s="16" t="s">
        <v>72</v>
      </c>
      <c r="T47" s="16" t="s">
        <v>60</v>
      </c>
      <c r="U47" s="16" t="s">
        <v>44</v>
      </c>
      <c r="V47" s="16" t="s">
        <v>2703</v>
      </c>
      <c r="W47" s="16">
        <v>0.66400000000000003</v>
      </c>
      <c r="X47" s="16">
        <v>0.72599999999999998</v>
      </c>
      <c r="Y47" s="16">
        <v>0.48199999999999998</v>
      </c>
      <c r="Z47" s="15" t="s">
        <v>45</v>
      </c>
    </row>
    <row r="48" spans="1:26" x14ac:dyDescent="0.5">
      <c r="A48" s="16" t="s">
        <v>2704</v>
      </c>
      <c r="B48" s="16" t="s">
        <v>2705</v>
      </c>
      <c r="C48" s="16" t="s">
        <v>2706</v>
      </c>
      <c r="D48" s="16">
        <v>18496535.640000001</v>
      </c>
      <c r="E48" s="16">
        <v>224992581.19999999</v>
      </c>
      <c r="F48" s="16">
        <v>0</v>
      </c>
      <c r="G48" s="16">
        <v>18496535.640000001</v>
      </c>
      <c r="H48" s="16">
        <v>-17991759.809999999</v>
      </c>
      <c r="I48" s="16">
        <v>0</v>
      </c>
      <c r="J48" s="16">
        <v>-5239580</v>
      </c>
      <c r="K48" s="17">
        <v>25000</v>
      </c>
      <c r="L48" s="16">
        <v>24.140751746681712</v>
      </c>
      <c r="M48" s="16">
        <v>14.609640474436812</v>
      </c>
      <c r="N48" s="3">
        <v>1.351604456454852E-3</v>
      </c>
      <c r="O48" s="3">
        <v>-9.5311112722448961</v>
      </c>
      <c r="P48" s="3">
        <v>0.32457764848870974</v>
      </c>
      <c r="Q48" s="3">
        <v>0.48868139046247028</v>
      </c>
      <c r="R48" s="16" t="s">
        <v>447</v>
      </c>
      <c r="S48" s="16" t="s">
        <v>72</v>
      </c>
      <c r="T48" s="16" t="s">
        <v>60</v>
      </c>
      <c r="U48" s="16" t="s">
        <v>44</v>
      </c>
      <c r="V48" s="16" t="s">
        <v>961</v>
      </c>
      <c r="W48" s="16">
        <v>0.66400000000000003</v>
      </c>
      <c r="X48" s="16">
        <v>0.72599999999999998</v>
      </c>
      <c r="Y48" s="16">
        <v>0.48199999999999998</v>
      </c>
      <c r="Z48" s="15" t="s">
        <v>45</v>
      </c>
    </row>
    <row r="49" spans="1:26" x14ac:dyDescent="0.5">
      <c r="A49" s="16" t="s">
        <v>2707</v>
      </c>
      <c r="B49" s="16" t="s">
        <v>2708</v>
      </c>
      <c r="C49" s="16" t="s">
        <v>2709</v>
      </c>
      <c r="D49" s="16">
        <v>18496535.640000001</v>
      </c>
      <c r="E49" s="16">
        <v>224992581.19999999</v>
      </c>
      <c r="F49" s="16">
        <v>0</v>
      </c>
      <c r="G49" s="16">
        <v>18496535.640000001</v>
      </c>
      <c r="H49" s="16">
        <v>-17991759.809999999</v>
      </c>
      <c r="I49" s="16">
        <v>0</v>
      </c>
      <c r="J49" s="16">
        <v>-5239580</v>
      </c>
      <c r="K49" s="17">
        <v>25000</v>
      </c>
      <c r="L49" s="16">
        <v>24.140751746681712</v>
      </c>
      <c r="M49" s="16">
        <v>14.609640474436812</v>
      </c>
      <c r="N49" s="3">
        <v>1.351604456454852E-3</v>
      </c>
      <c r="O49" s="3">
        <v>-9.5311112722448961</v>
      </c>
      <c r="P49" s="3">
        <v>0.32457764848870974</v>
      </c>
      <c r="Q49" s="3">
        <v>0.48868139046247028</v>
      </c>
      <c r="R49" s="16" t="s">
        <v>447</v>
      </c>
      <c r="S49" s="16" t="s">
        <v>72</v>
      </c>
      <c r="T49" s="16" t="s">
        <v>60</v>
      </c>
      <c r="U49" s="16" t="s">
        <v>44</v>
      </c>
      <c r="V49" s="16" t="s">
        <v>961</v>
      </c>
      <c r="W49" s="16">
        <v>0.66400000000000003</v>
      </c>
      <c r="X49" s="16">
        <v>0.72599999999999998</v>
      </c>
      <c r="Y49" s="16">
        <v>0.48199999999999998</v>
      </c>
      <c r="Z49" s="15" t="s">
        <v>45</v>
      </c>
    </row>
    <row r="50" spans="1:26" x14ac:dyDescent="0.5">
      <c r="A50" s="16" t="s">
        <v>2647</v>
      </c>
      <c r="B50" s="16" t="s">
        <v>2648</v>
      </c>
      <c r="C50" s="16" t="s">
        <v>2649</v>
      </c>
      <c r="D50" s="16">
        <v>39441229.32</v>
      </c>
      <c r="E50" s="16">
        <v>18494561.715</v>
      </c>
      <c r="F50" s="16">
        <v>0</v>
      </c>
      <c r="G50" s="16">
        <v>18494561.715</v>
      </c>
      <c r="H50" s="16">
        <v>0</v>
      </c>
      <c r="I50" s="16">
        <v>0</v>
      </c>
      <c r="J50" s="16">
        <v>3035271</v>
      </c>
      <c r="K50" s="17">
        <v>25000</v>
      </c>
      <c r="L50" s="16">
        <v>24.1405977760231</v>
      </c>
      <c r="M50" s="16">
        <v>14.609640474436812</v>
      </c>
      <c r="N50" s="3">
        <v>1.3517487132297798E-3</v>
      </c>
      <c r="O50" s="3">
        <v>-9.5309573015862838</v>
      </c>
      <c r="P50" s="3">
        <v>0.27413637851422634</v>
      </c>
      <c r="Q50" s="3">
        <v>0.5620333287813285</v>
      </c>
      <c r="R50" s="16" t="s">
        <v>1534</v>
      </c>
      <c r="S50" s="16" t="s">
        <v>2650</v>
      </c>
      <c r="T50" s="16" t="s">
        <v>51</v>
      </c>
      <c r="U50" s="16" t="s">
        <v>52</v>
      </c>
      <c r="V50" s="16" t="s">
        <v>2651</v>
      </c>
      <c r="W50" s="16">
        <v>2.0569999999999999</v>
      </c>
      <c r="X50" s="16">
        <v>0.36</v>
      </c>
      <c r="Y50" s="16">
        <v>0.74</v>
      </c>
      <c r="Z50" s="15" t="s">
        <v>2652</v>
      </c>
    </row>
    <row r="51" spans="1:26" x14ac:dyDescent="0.5">
      <c r="A51" s="16" t="s">
        <v>2632</v>
      </c>
      <c r="B51" s="16" t="s">
        <v>2633</v>
      </c>
      <c r="C51" s="16" t="s">
        <v>2634</v>
      </c>
      <c r="D51" s="16">
        <v>69474945.525000006</v>
      </c>
      <c r="E51" s="16">
        <v>18246882.797499999</v>
      </c>
      <c r="F51" s="16">
        <v>-33508376.1875</v>
      </c>
      <c r="G51" s="16">
        <v>18246882.797499999</v>
      </c>
      <c r="H51" s="16">
        <v>-90601728.467812493</v>
      </c>
      <c r="I51" s="16">
        <v>-3253235329.6500001</v>
      </c>
      <c r="J51" s="16">
        <v>29147535.75</v>
      </c>
      <c r="K51" s="17">
        <v>25000</v>
      </c>
      <c r="L51" s="16">
        <v>24.121146686741007</v>
      </c>
      <c r="M51" s="16">
        <v>14.609640474436812</v>
      </c>
      <c r="N51" s="3">
        <v>1.3700970339670974E-3</v>
      </c>
      <c r="O51" s="3">
        <v>-9.5115062123041962</v>
      </c>
      <c r="P51" s="3">
        <v>0.40627602496767246</v>
      </c>
      <c r="Q51" s="3">
        <v>0.39117880536607841</v>
      </c>
      <c r="R51" s="16" t="s">
        <v>44</v>
      </c>
      <c r="S51" s="16" t="s">
        <v>1975</v>
      </c>
      <c r="T51" s="16" t="s">
        <v>51</v>
      </c>
      <c r="U51" s="16" t="s">
        <v>44</v>
      </c>
      <c r="V51" s="16" t="s">
        <v>2635</v>
      </c>
      <c r="W51" s="16">
        <v>0.501</v>
      </c>
      <c r="X51" s="16">
        <v>1.0680000000000001</v>
      </c>
      <c r="Y51" s="16">
        <v>0.53500000000000003</v>
      </c>
      <c r="Z51" s="15" t="s">
        <v>82</v>
      </c>
    </row>
    <row r="52" spans="1:26" x14ac:dyDescent="0.5">
      <c r="A52" s="16" t="s">
        <v>2643</v>
      </c>
      <c r="B52" s="16" t="s">
        <v>2644</v>
      </c>
      <c r="C52" s="16" t="s">
        <v>2645</v>
      </c>
      <c r="D52" s="16">
        <v>69474945.525000006</v>
      </c>
      <c r="E52" s="16">
        <v>18246882.797499999</v>
      </c>
      <c r="F52" s="16">
        <v>-33508376.1875</v>
      </c>
      <c r="G52" s="16">
        <v>18246882.797499999</v>
      </c>
      <c r="H52" s="16">
        <v>-90601728.467812493</v>
      </c>
      <c r="I52" s="16">
        <v>-3253235329.6500001</v>
      </c>
      <c r="J52" s="16">
        <v>29147535.75</v>
      </c>
      <c r="K52" s="17">
        <v>25000</v>
      </c>
      <c r="L52" s="16">
        <v>24.121146686741007</v>
      </c>
      <c r="M52" s="16">
        <v>14.609640474436812</v>
      </c>
      <c r="N52" s="3">
        <v>1.3700970339670974E-3</v>
      </c>
      <c r="O52" s="3">
        <v>-9.5115062123041962</v>
      </c>
      <c r="P52" s="3">
        <v>0.40627602496767246</v>
      </c>
      <c r="Q52" s="3">
        <v>0.39117880536607841</v>
      </c>
      <c r="R52" s="16" t="s">
        <v>155</v>
      </c>
      <c r="S52" s="16" t="s">
        <v>179</v>
      </c>
      <c r="T52" s="16" t="s">
        <v>80</v>
      </c>
      <c r="U52" s="16" t="s">
        <v>44</v>
      </c>
      <c r="V52" s="16" t="s">
        <v>2646</v>
      </c>
      <c r="W52" s="16">
        <v>0.501</v>
      </c>
      <c r="X52" s="16">
        <v>1.0680000000000001</v>
      </c>
      <c r="Y52" s="16">
        <v>0.53500000000000003</v>
      </c>
      <c r="Z52" s="15" t="s">
        <v>82</v>
      </c>
    </row>
    <row r="53" spans="1:26" x14ac:dyDescent="0.5">
      <c r="A53" s="16" t="s">
        <v>2617</v>
      </c>
      <c r="B53" s="16" t="s">
        <v>2618</v>
      </c>
      <c r="C53" s="16" t="s">
        <v>2619</v>
      </c>
      <c r="D53" s="16">
        <v>31107372.84</v>
      </c>
      <c r="E53" s="16">
        <v>17039898.107499998</v>
      </c>
      <c r="F53" s="16">
        <v>3353714.75</v>
      </c>
      <c r="G53" s="16">
        <v>17039898.107499998</v>
      </c>
      <c r="H53" s="16">
        <v>5963668.1456249999</v>
      </c>
      <c r="I53" s="16">
        <v>0</v>
      </c>
      <c r="J53" s="16">
        <v>-275115.25</v>
      </c>
      <c r="K53" s="17">
        <v>25000</v>
      </c>
      <c r="L53" s="16">
        <v>24.022413373000408</v>
      </c>
      <c r="M53" s="16">
        <v>14.609640474436812</v>
      </c>
      <c r="N53" s="3">
        <v>1.4671449231845122E-3</v>
      </c>
      <c r="O53" s="3">
        <v>-9.4127728985635954</v>
      </c>
      <c r="P53" s="3">
        <v>0.13533697247163956</v>
      </c>
      <c r="Q53" s="3">
        <v>0.86858354304072261</v>
      </c>
      <c r="R53" s="16" t="s">
        <v>937</v>
      </c>
      <c r="S53" s="16" t="s">
        <v>2620</v>
      </c>
      <c r="T53" s="16" t="s">
        <v>766</v>
      </c>
      <c r="U53" s="16" t="s">
        <v>52</v>
      </c>
      <c r="V53" s="16" t="s">
        <v>2621</v>
      </c>
      <c r="W53" s="16">
        <v>2.7</v>
      </c>
      <c r="X53" s="16">
        <v>0.24</v>
      </c>
      <c r="Y53" s="16">
        <v>0.64900000000000002</v>
      </c>
      <c r="Z53" s="15" t="s">
        <v>101</v>
      </c>
    </row>
    <row r="54" spans="1:26" x14ac:dyDescent="0.5">
      <c r="A54" s="16" t="s">
        <v>2614</v>
      </c>
      <c r="B54" s="16" t="s">
        <v>2615</v>
      </c>
      <c r="C54" s="16" t="s">
        <v>2616</v>
      </c>
      <c r="D54" s="16">
        <v>24559448.370000001</v>
      </c>
      <c r="E54" s="16">
        <v>13547071.41625</v>
      </c>
      <c r="F54" s="16">
        <v>16603265.25</v>
      </c>
      <c r="G54" s="16">
        <v>16603265.25</v>
      </c>
      <c r="H54" s="16">
        <v>0</v>
      </c>
      <c r="I54" s="16">
        <v>-49189197.300000004</v>
      </c>
      <c r="J54" s="16">
        <v>12052430.125</v>
      </c>
      <c r="K54" s="17">
        <v>25000</v>
      </c>
      <c r="L54" s="16">
        <v>23.984963658599128</v>
      </c>
      <c r="M54" s="16">
        <v>14.609640474436812</v>
      </c>
      <c r="N54" s="3">
        <v>1.5057279169830766E-3</v>
      </c>
      <c r="O54" s="3">
        <v>-9.3753231841623172</v>
      </c>
      <c r="P54" s="3">
        <v>0.21470409434066529</v>
      </c>
      <c r="Q54" s="3">
        <v>0.66815967362335316</v>
      </c>
      <c r="R54" s="16" t="s">
        <v>44</v>
      </c>
      <c r="S54" s="16" t="s">
        <v>72</v>
      </c>
      <c r="T54" s="16" t="s">
        <v>43</v>
      </c>
      <c r="U54" s="16" t="s">
        <v>44</v>
      </c>
      <c r="V54" s="16" t="s">
        <v>44</v>
      </c>
      <c r="W54" s="16">
        <v>5.415</v>
      </c>
      <c r="X54" s="16">
        <v>0.23899999999999999</v>
      </c>
      <c r="Y54" s="16">
        <v>1.292</v>
      </c>
      <c r="Z54" s="15" t="s">
        <v>342</v>
      </c>
    </row>
    <row r="55" spans="1:26" x14ac:dyDescent="0.5">
      <c r="A55" s="16" t="s">
        <v>2611</v>
      </c>
      <c r="B55" s="16" t="s">
        <v>2612</v>
      </c>
      <c r="C55" s="16" t="s">
        <v>2613</v>
      </c>
      <c r="D55" s="16">
        <v>15297403.297500001</v>
      </c>
      <c r="E55" s="16">
        <v>43531488.602187499</v>
      </c>
      <c r="F55" s="16">
        <v>1932613.4375</v>
      </c>
      <c r="G55" s="16">
        <v>15297403.297500001</v>
      </c>
      <c r="H55" s="16">
        <v>-1695049.3162499999</v>
      </c>
      <c r="I55" s="16">
        <v>-10108276.175000001</v>
      </c>
      <c r="J55" s="16">
        <v>-1551708.40625</v>
      </c>
      <c r="K55" s="17">
        <v>25000</v>
      </c>
      <c r="L55" s="16">
        <v>23.866783443419628</v>
      </c>
      <c r="M55" s="16">
        <v>14.609640474436812</v>
      </c>
      <c r="N55" s="3">
        <v>1.6342642939985545E-3</v>
      </c>
      <c r="O55" s="3">
        <v>-9.2571429689828157</v>
      </c>
      <c r="P55" s="3">
        <v>0.2409503959350785</v>
      </c>
      <c r="Q55" s="3">
        <v>0.61807235571978247</v>
      </c>
      <c r="R55" s="16" t="s">
        <v>2000</v>
      </c>
      <c r="S55" s="16" t="s">
        <v>42</v>
      </c>
      <c r="T55" s="16" t="s">
        <v>51</v>
      </c>
      <c r="U55" s="16" t="s">
        <v>44</v>
      </c>
      <c r="V55" s="16" t="s">
        <v>1161</v>
      </c>
      <c r="W55" s="16">
        <v>2.5339999999999998</v>
      </c>
      <c r="X55" s="16">
        <v>0.28000000000000003</v>
      </c>
      <c r="Y55" s="16">
        <v>0.70899999999999996</v>
      </c>
      <c r="Z55" s="15" t="s">
        <v>45</v>
      </c>
    </row>
    <row r="56" spans="1:26" x14ac:dyDescent="0.5">
      <c r="A56" s="16" t="s">
        <v>2608</v>
      </c>
      <c r="B56" s="16" t="s">
        <v>2609</v>
      </c>
      <c r="C56" s="16" t="s">
        <v>2610</v>
      </c>
      <c r="D56" s="16">
        <v>203643029.88375002</v>
      </c>
      <c r="E56" s="16">
        <v>-68996362.642499998</v>
      </c>
      <c r="F56" s="16">
        <v>15089659.46875</v>
      </c>
      <c r="G56" s="16">
        <v>15089659.46875</v>
      </c>
      <c r="H56" s="16">
        <v>60254559.425624996</v>
      </c>
      <c r="I56" s="16">
        <v>-38748944.0625</v>
      </c>
      <c r="J56" s="16">
        <v>-2198042.5</v>
      </c>
      <c r="K56" s="17">
        <v>25000</v>
      </c>
      <c r="L56" s="16">
        <v>23.847056912866787</v>
      </c>
      <c r="M56" s="16">
        <v>14.609640474436812</v>
      </c>
      <c r="N56" s="3">
        <v>1.6567636964753159E-3</v>
      </c>
      <c r="O56" s="3">
        <v>-9.2374164384299746</v>
      </c>
      <c r="P56" s="3">
        <v>0.48967908875159238</v>
      </c>
      <c r="Q56" s="3">
        <v>0.31008844169079042</v>
      </c>
      <c r="R56" s="16" t="s">
        <v>438</v>
      </c>
      <c r="S56" s="16" t="s">
        <v>439</v>
      </c>
      <c r="T56" s="16" t="s">
        <v>51</v>
      </c>
      <c r="U56" s="16" t="s">
        <v>52</v>
      </c>
      <c r="V56" s="16" t="s">
        <v>440</v>
      </c>
      <c r="W56" s="16">
        <v>2.073</v>
      </c>
      <c r="X56" s="16">
        <v>0.34</v>
      </c>
      <c r="Y56" s="16">
        <v>0.70399999999999996</v>
      </c>
      <c r="Z56" s="15" t="s">
        <v>158</v>
      </c>
    </row>
    <row r="57" spans="1:26" x14ac:dyDescent="0.5">
      <c r="A57" s="16" t="s">
        <v>2600</v>
      </c>
      <c r="B57" s="16" t="s">
        <v>2601</v>
      </c>
      <c r="C57" s="16" t="s">
        <v>2602</v>
      </c>
      <c r="D57" s="16">
        <v>13494495.300000001</v>
      </c>
      <c r="E57" s="16">
        <v>0</v>
      </c>
      <c r="F57" s="16">
        <v>18187972.5</v>
      </c>
      <c r="G57" s="16">
        <v>13494495.300000001</v>
      </c>
      <c r="H57" s="16">
        <v>29298494.219999999</v>
      </c>
      <c r="I57" s="16">
        <v>-78897225.799999997</v>
      </c>
      <c r="J57" s="16">
        <v>0</v>
      </c>
      <c r="K57" s="17">
        <v>25000</v>
      </c>
      <c r="L57" s="16">
        <v>23.685867684602584</v>
      </c>
      <c r="M57" s="16">
        <v>14.609640474436812</v>
      </c>
      <c r="N57" s="3">
        <v>1.8526072627555029E-3</v>
      </c>
      <c r="O57" s="3">
        <v>-9.0762272101657722</v>
      </c>
      <c r="P57" s="3">
        <v>0.43114113376380725</v>
      </c>
      <c r="Q57" s="3">
        <v>0.36538054055498809</v>
      </c>
      <c r="R57" s="16" t="s">
        <v>105</v>
      </c>
      <c r="S57" s="16" t="s">
        <v>732</v>
      </c>
      <c r="T57" s="16" t="s">
        <v>107</v>
      </c>
      <c r="U57" s="16" t="s">
        <v>44</v>
      </c>
      <c r="V57" s="16" t="s">
        <v>44</v>
      </c>
      <c r="W57" s="16">
        <v>3.7440000000000002</v>
      </c>
      <c r="X57" s="16">
        <v>0.40600000000000003</v>
      </c>
      <c r="Y57" s="16">
        <v>1.5209999999999999</v>
      </c>
      <c r="Z57" s="15" t="s">
        <v>82</v>
      </c>
    </row>
    <row r="58" spans="1:26" x14ac:dyDescent="0.5">
      <c r="A58" s="16" t="s">
        <v>2594</v>
      </c>
      <c r="B58" s="16" t="s">
        <v>2595</v>
      </c>
      <c r="C58" s="16" t="s">
        <v>2596</v>
      </c>
      <c r="D58" s="16">
        <v>0</v>
      </c>
      <c r="E58" s="16">
        <v>51176488.647500001</v>
      </c>
      <c r="F58" s="16">
        <v>11232025</v>
      </c>
      <c r="G58" s="16">
        <v>11232025</v>
      </c>
      <c r="H58" s="16">
        <v>-4823540.0175000001</v>
      </c>
      <c r="I58" s="16">
        <v>0</v>
      </c>
      <c r="J58" s="16">
        <v>-703496.3125</v>
      </c>
      <c r="K58" s="17">
        <v>25000</v>
      </c>
      <c r="L58" s="16">
        <v>23.421114716089857</v>
      </c>
      <c r="M58" s="16">
        <v>14.609640474436812</v>
      </c>
      <c r="N58" s="3">
        <v>2.2257785216824215E-3</v>
      </c>
      <c r="O58" s="3">
        <v>-8.8114742416530447</v>
      </c>
      <c r="P58" s="3">
        <v>0.25673637578907804</v>
      </c>
      <c r="Q58" s="3">
        <v>0.59051259379345844</v>
      </c>
      <c r="R58" s="16" t="s">
        <v>447</v>
      </c>
      <c r="S58" s="16" t="s">
        <v>200</v>
      </c>
      <c r="T58" s="16" t="s">
        <v>60</v>
      </c>
      <c r="U58" s="16" t="s">
        <v>44</v>
      </c>
      <c r="V58" s="16" t="s">
        <v>933</v>
      </c>
      <c r="W58" s="16">
        <v>0.377</v>
      </c>
      <c r="X58" s="16">
        <v>0.27100000000000002</v>
      </c>
      <c r="Y58" s="16">
        <v>0.10199999999999999</v>
      </c>
      <c r="Z58" s="15" t="s">
        <v>45</v>
      </c>
    </row>
    <row r="59" spans="1:26" x14ac:dyDescent="0.5">
      <c r="A59" s="16" t="s">
        <v>2591</v>
      </c>
      <c r="B59" s="16" t="s">
        <v>2592</v>
      </c>
      <c r="C59" s="16" t="s">
        <v>2593</v>
      </c>
      <c r="D59" s="16">
        <v>1177798.5</v>
      </c>
      <c r="E59" s="16">
        <v>109131377.77499999</v>
      </c>
      <c r="F59" s="16">
        <v>10964120.875</v>
      </c>
      <c r="G59" s="16">
        <v>10964120.875</v>
      </c>
      <c r="H59" s="16">
        <v>-3529462.2450000001</v>
      </c>
      <c r="I59" s="16">
        <v>-30560191.375</v>
      </c>
      <c r="J59" s="16">
        <v>912977.25</v>
      </c>
      <c r="K59" s="17">
        <v>25000</v>
      </c>
      <c r="L59" s="16">
        <v>23.386286802705101</v>
      </c>
      <c r="M59" s="16">
        <v>14.609640474436812</v>
      </c>
      <c r="N59" s="3">
        <v>2.2801645736142983E-3</v>
      </c>
      <c r="O59" s="3">
        <v>-8.7766463282682885</v>
      </c>
      <c r="P59" s="3">
        <v>0.3636580647726112</v>
      </c>
      <c r="Q59" s="3">
        <v>0.43930677672335794</v>
      </c>
      <c r="R59" s="16" t="s">
        <v>1165</v>
      </c>
      <c r="S59" s="16" t="s">
        <v>311</v>
      </c>
      <c r="T59" s="16" t="s">
        <v>60</v>
      </c>
      <c r="U59" s="16" t="s">
        <v>44</v>
      </c>
      <c r="V59" s="16" t="s">
        <v>2291</v>
      </c>
      <c r="W59" s="16">
        <v>0.53100000000000003</v>
      </c>
      <c r="X59" s="16">
        <v>0.40899999999999997</v>
      </c>
      <c r="Y59" s="16">
        <v>0.217</v>
      </c>
      <c r="Z59" s="15" t="s">
        <v>45</v>
      </c>
    </row>
    <row r="60" spans="1:26" x14ac:dyDescent="0.5">
      <c r="A60" s="16" t="s">
        <v>2588</v>
      </c>
      <c r="B60" s="16" t="s">
        <v>2589</v>
      </c>
      <c r="C60" s="16" t="s">
        <v>2590</v>
      </c>
      <c r="D60" s="16">
        <v>19985626.762499999</v>
      </c>
      <c r="E60" s="16">
        <v>10802604.564999999</v>
      </c>
      <c r="F60" s="16">
        <v>-12899805.9375</v>
      </c>
      <c r="G60" s="16">
        <v>10802604.564999999</v>
      </c>
      <c r="H60" s="16">
        <v>3023232.375</v>
      </c>
      <c r="I60" s="16">
        <v>-208641467.67500001</v>
      </c>
      <c r="J60" s="16">
        <v>-6069476.125</v>
      </c>
      <c r="K60" s="17">
        <v>25000</v>
      </c>
      <c r="L60" s="16">
        <v>23.364875859932226</v>
      </c>
      <c r="M60" s="16">
        <v>14.609640474436812</v>
      </c>
      <c r="N60" s="3">
        <v>2.3142567007403921E-3</v>
      </c>
      <c r="O60" s="3">
        <v>-8.7552353854954141</v>
      </c>
      <c r="P60" s="3">
        <v>0.39807874553843869</v>
      </c>
      <c r="Q60" s="3">
        <v>0.40003100991098611</v>
      </c>
      <c r="R60" s="16" t="s">
        <v>329</v>
      </c>
      <c r="S60" s="16" t="s">
        <v>809</v>
      </c>
      <c r="T60" s="16" t="s">
        <v>80</v>
      </c>
      <c r="U60" s="16" t="s">
        <v>44</v>
      </c>
      <c r="V60" s="16" t="s">
        <v>44</v>
      </c>
      <c r="W60" s="16">
        <v>0.56399999999999995</v>
      </c>
      <c r="X60" s="16">
        <v>0.79400000000000004</v>
      </c>
      <c r="Y60" s="16">
        <v>0.44700000000000001</v>
      </c>
      <c r="Z60" s="15" t="s">
        <v>485</v>
      </c>
    </row>
    <row r="61" spans="1:26" x14ac:dyDescent="0.5">
      <c r="A61" s="16" t="s">
        <v>2583</v>
      </c>
      <c r="B61" s="16" t="s">
        <v>2584</v>
      </c>
      <c r="C61" s="16" t="s">
        <v>2585</v>
      </c>
      <c r="D61" s="16">
        <v>10265973.33</v>
      </c>
      <c r="E61" s="16">
        <v>24775053.989999998</v>
      </c>
      <c r="F61" s="16">
        <v>0</v>
      </c>
      <c r="G61" s="16">
        <v>10265973.33</v>
      </c>
      <c r="H61" s="16">
        <v>-1374950.1187499999</v>
      </c>
      <c r="I61" s="16">
        <v>13274641.75</v>
      </c>
      <c r="J61" s="16">
        <v>0</v>
      </c>
      <c r="K61" s="17">
        <v>25000</v>
      </c>
      <c r="L61" s="16">
        <v>23.291367081896158</v>
      </c>
      <c r="M61" s="16">
        <v>14.609640474436812</v>
      </c>
      <c r="N61" s="3">
        <v>2.4352293929055043E-3</v>
      </c>
      <c r="O61" s="3">
        <v>-8.681726607459348</v>
      </c>
      <c r="P61" s="3">
        <v>0.18351846979869391</v>
      </c>
      <c r="Q61" s="3">
        <v>0.73632022063261804</v>
      </c>
      <c r="R61" s="16" t="s">
        <v>2586</v>
      </c>
      <c r="S61" s="16" t="s">
        <v>1030</v>
      </c>
      <c r="T61" s="16" t="s">
        <v>51</v>
      </c>
      <c r="U61" s="16" t="s">
        <v>44</v>
      </c>
      <c r="V61" s="16" t="s">
        <v>2587</v>
      </c>
      <c r="W61" s="16">
        <v>0.48199999999999998</v>
      </c>
      <c r="X61" s="16">
        <v>0.79400000000000004</v>
      </c>
      <c r="Y61" s="16">
        <v>0.38300000000000001</v>
      </c>
      <c r="Z61" s="15" t="s">
        <v>62</v>
      </c>
    </row>
    <row r="62" spans="1:26" x14ac:dyDescent="0.5">
      <c r="A62" s="16" t="s">
        <v>2579</v>
      </c>
      <c r="B62" s="16" t="s">
        <v>2580</v>
      </c>
      <c r="C62" s="16" t="s">
        <v>2581</v>
      </c>
      <c r="D62" s="16">
        <v>-10332889.620000001</v>
      </c>
      <c r="E62" s="16">
        <v>165392693.11499998</v>
      </c>
      <c r="F62" s="16">
        <v>10135609.25</v>
      </c>
      <c r="G62" s="16">
        <v>10135609.25</v>
      </c>
      <c r="H62" s="16">
        <v>-10951830.286875</v>
      </c>
      <c r="I62" s="16">
        <v>-51731072.524999999</v>
      </c>
      <c r="J62" s="16">
        <v>3917257.875</v>
      </c>
      <c r="K62" s="17">
        <v>25000</v>
      </c>
      <c r="L62" s="16">
        <v>23.272929475812202</v>
      </c>
      <c r="M62" s="16">
        <v>14.609640474436812</v>
      </c>
      <c r="N62" s="3">
        <v>2.4665512830420134E-3</v>
      </c>
      <c r="O62" s="3">
        <v>-8.6632890013753929</v>
      </c>
      <c r="P62" s="3">
        <v>0.40471530179696569</v>
      </c>
      <c r="Q62" s="3">
        <v>0.39285037514795662</v>
      </c>
      <c r="R62" s="16" t="s">
        <v>599</v>
      </c>
      <c r="S62" s="16" t="s">
        <v>311</v>
      </c>
      <c r="T62" s="16" t="s">
        <v>51</v>
      </c>
      <c r="U62" s="16" t="s">
        <v>44</v>
      </c>
      <c r="V62" s="16" t="s">
        <v>2582</v>
      </c>
      <c r="W62" s="16">
        <v>0.505</v>
      </c>
      <c r="X62" s="16">
        <v>0.52700000000000002</v>
      </c>
      <c r="Y62" s="16">
        <v>0.26600000000000001</v>
      </c>
      <c r="Z62" s="15" t="s">
        <v>45</v>
      </c>
    </row>
    <row r="63" spans="1:26" x14ac:dyDescent="0.5">
      <c r="A63" s="16" t="s">
        <v>2576</v>
      </c>
      <c r="B63" s="16" t="s">
        <v>2577</v>
      </c>
      <c r="C63" s="16" t="s">
        <v>2578</v>
      </c>
      <c r="D63" s="16">
        <v>27373908.300000001</v>
      </c>
      <c r="E63" s="16">
        <v>8005787.0256249998</v>
      </c>
      <c r="F63" s="16">
        <v>2727415</v>
      </c>
      <c r="G63" s="16">
        <v>8005787.0256249998</v>
      </c>
      <c r="H63" s="16">
        <v>2808662.8725000001</v>
      </c>
      <c r="I63" s="16">
        <v>-6385857.4000000004</v>
      </c>
      <c r="J63" s="16">
        <v>-20713.6875</v>
      </c>
      <c r="K63" s="17">
        <v>25000</v>
      </c>
      <c r="L63" s="16">
        <v>22.932611806188582</v>
      </c>
      <c r="M63" s="16">
        <v>14.609640474436812</v>
      </c>
      <c r="N63" s="3">
        <v>3.1227410771707716E-3</v>
      </c>
      <c r="O63" s="3">
        <v>-8.32297133175177</v>
      </c>
      <c r="P63" s="3">
        <v>0.15818160704207207</v>
      </c>
      <c r="Q63" s="3">
        <v>0.8008440165685945</v>
      </c>
      <c r="R63" s="16" t="s">
        <v>861</v>
      </c>
      <c r="S63" s="16" t="s">
        <v>414</v>
      </c>
      <c r="T63" s="16" t="s">
        <v>51</v>
      </c>
      <c r="U63" s="16" t="s">
        <v>44</v>
      </c>
      <c r="V63" s="16" t="s">
        <v>2143</v>
      </c>
      <c r="W63" s="16">
        <v>0.88400000000000001</v>
      </c>
      <c r="X63" s="16">
        <v>0.318</v>
      </c>
      <c r="Y63" s="16">
        <v>0.28100000000000003</v>
      </c>
      <c r="Z63" s="15" t="s">
        <v>82</v>
      </c>
    </row>
    <row r="64" spans="1:26" x14ac:dyDescent="0.5">
      <c r="A64" s="16" t="s">
        <v>2571</v>
      </c>
      <c r="B64" s="16" t="s">
        <v>2572</v>
      </c>
      <c r="C64" s="16" t="s">
        <v>2573</v>
      </c>
      <c r="D64" s="16">
        <v>7685825.6212500008</v>
      </c>
      <c r="E64" s="16">
        <v>30027238.958437499</v>
      </c>
      <c r="F64" s="16">
        <v>333073.28125</v>
      </c>
      <c r="G64" s="16">
        <v>7685825.6212500008</v>
      </c>
      <c r="H64" s="16">
        <v>-928134.39937500004</v>
      </c>
      <c r="I64" s="16">
        <v>3495267.4375</v>
      </c>
      <c r="J64" s="16">
        <v>-118204.09375</v>
      </c>
      <c r="K64" s="17">
        <v>25000</v>
      </c>
      <c r="L64" s="16">
        <v>22.873768813717113</v>
      </c>
      <c r="M64" s="16">
        <v>14.609640474436812</v>
      </c>
      <c r="N64" s="3">
        <v>3.2527409847654168E-3</v>
      </c>
      <c r="O64" s="3">
        <v>-8.2641283392803047</v>
      </c>
      <c r="P64" s="3">
        <v>0.2633384496420268</v>
      </c>
      <c r="Q64" s="3">
        <v>0.57948572559486122</v>
      </c>
      <c r="R64" s="16" t="s">
        <v>2574</v>
      </c>
      <c r="S64" s="16" t="s">
        <v>311</v>
      </c>
      <c r="T64" s="16" t="s">
        <v>60</v>
      </c>
      <c r="U64" s="16" t="s">
        <v>44</v>
      </c>
      <c r="V64" s="16" t="s">
        <v>2575</v>
      </c>
      <c r="W64" s="16">
        <v>1.802</v>
      </c>
      <c r="X64" s="16">
        <v>0.29199999999999998</v>
      </c>
      <c r="Y64" s="16">
        <v>0.52600000000000002</v>
      </c>
      <c r="Z64" s="15" t="s">
        <v>281</v>
      </c>
    </row>
    <row r="65" spans="1:26" x14ac:dyDescent="0.5">
      <c r="A65" s="16" t="s">
        <v>2563</v>
      </c>
      <c r="B65" s="16" t="s">
        <v>2564</v>
      </c>
      <c r="C65" s="16" t="s">
        <v>2565</v>
      </c>
      <c r="D65" s="16">
        <v>11204977.59</v>
      </c>
      <c r="E65" s="16">
        <v>6563511.92875</v>
      </c>
      <c r="F65" s="16">
        <v>0</v>
      </c>
      <c r="G65" s="16">
        <v>6563511.92875</v>
      </c>
      <c r="H65" s="16">
        <v>0</v>
      </c>
      <c r="I65" s="16">
        <v>0</v>
      </c>
      <c r="J65" s="16">
        <v>1092238.125</v>
      </c>
      <c r="K65" s="17">
        <v>25000</v>
      </c>
      <c r="L65" s="16">
        <v>22.646036531492129</v>
      </c>
      <c r="M65" s="16">
        <v>14.609640474436812</v>
      </c>
      <c r="N65" s="3">
        <v>3.8089364765977003E-3</v>
      </c>
      <c r="O65" s="3">
        <v>-8.036396057055315</v>
      </c>
      <c r="P65" s="3">
        <v>0.26118105563387606</v>
      </c>
      <c r="Q65" s="3">
        <v>0.58305832713680172</v>
      </c>
      <c r="R65" s="16" t="s">
        <v>329</v>
      </c>
      <c r="S65" s="16" t="s">
        <v>259</v>
      </c>
      <c r="T65" s="16" t="s">
        <v>319</v>
      </c>
      <c r="U65" s="16" t="s">
        <v>44</v>
      </c>
      <c r="V65" s="16" t="s">
        <v>2566</v>
      </c>
      <c r="W65" s="16">
        <v>1.679</v>
      </c>
      <c r="X65" s="16">
        <v>0.56200000000000006</v>
      </c>
      <c r="Y65" s="16">
        <v>0.94299999999999995</v>
      </c>
      <c r="Z65" s="15" t="s">
        <v>342</v>
      </c>
    </row>
    <row r="66" spans="1:26" x14ac:dyDescent="0.5">
      <c r="A66" s="16" t="s">
        <v>2554</v>
      </c>
      <c r="B66" s="16" t="s">
        <v>2555</v>
      </c>
      <c r="C66" s="16" t="s">
        <v>2556</v>
      </c>
      <c r="D66" s="16">
        <v>757943.02500000002</v>
      </c>
      <c r="E66" s="16">
        <v>66972476.182499997</v>
      </c>
      <c r="F66" s="16">
        <v>4765231.125</v>
      </c>
      <c r="G66" s="16">
        <v>4765231.125</v>
      </c>
      <c r="H66" s="16">
        <v>-1585835.6174999999</v>
      </c>
      <c r="I66" s="16">
        <v>-12483672.1</v>
      </c>
      <c r="J66" s="16">
        <v>439985.5</v>
      </c>
      <c r="K66" s="17">
        <v>25000</v>
      </c>
      <c r="L66" s="16">
        <v>22.184114759284117</v>
      </c>
      <c r="M66" s="16">
        <v>14.609640474436812</v>
      </c>
      <c r="N66" s="3">
        <v>5.246335244651958E-3</v>
      </c>
      <c r="O66" s="3">
        <v>-7.5744742848473043</v>
      </c>
      <c r="P66" s="3">
        <v>0.37538679997212987</v>
      </c>
      <c r="Q66" s="3">
        <v>0.42552100289223121</v>
      </c>
      <c r="R66" s="16" t="s">
        <v>2557</v>
      </c>
      <c r="S66" s="16" t="s">
        <v>1624</v>
      </c>
      <c r="T66" s="16" t="s">
        <v>60</v>
      </c>
      <c r="U66" s="16" t="s">
        <v>44</v>
      </c>
      <c r="V66" s="16" t="s">
        <v>2558</v>
      </c>
      <c r="W66" s="16">
        <v>0.51500000000000001</v>
      </c>
      <c r="X66" s="16">
        <v>0.42799999999999999</v>
      </c>
      <c r="Y66" s="16">
        <v>0.22</v>
      </c>
      <c r="Z66" s="15" t="s">
        <v>45</v>
      </c>
    </row>
    <row r="67" spans="1:26" x14ac:dyDescent="0.5">
      <c r="A67" s="16" t="s">
        <v>2551</v>
      </c>
      <c r="B67" s="16" t="s">
        <v>2552</v>
      </c>
      <c r="C67" s="16" t="s">
        <v>2553</v>
      </c>
      <c r="D67" s="16">
        <v>34852904.130000003</v>
      </c>
      <c r="E67" s="16">
        <v>4667509.1487499997</v>
      </c>
      <c r="F67" s="16">
        <v>-1694064.25</v>
      </c>
      <c r="G67" s="16">
        <v>4667509.1487499997</v>
      </c>
      <c r="H67" s="16">
        <v>6210829.6500000004</v>
      </c>
      <c r="I67" s="16">
        <v>-21006396.699999999</v>
      </c>
      <c r="J67" s="16">
        <v>-184564.625</v>
      </c>
      <c r="K67" s="17">
        <v>25000</v>
      </c>
      <c r="L67" s="16">
        <v>22.154221419594254</v>
      </c>
      <c r="M67" s="16">
        <v>14.609640474436812</v>
      </c>
      <c r="N67" s="3">
        <v>5.3561758966654029E-3</v>
      </c>
      <c r="O67" s="3">
        <v>-7.5445809451574402</v>
      </c>
      <c r="P67" s="3">
        <v>0.20798698042278541</v>
      </c>
      <c r="Q67" s="3">
        <v>0.68196385016950922</v>
      </c>
      <c r="R67" s="16" t="s">
        <v>1165</v>
      </c>
      <c r="S67" s="16" t="s">
        <v>732</v>
      </c>
      <c r="T67" s="16" t="s">
        <v>51</v>
      </c>
      <c r="U67" s="16" t="s">
        <v>44</v>
      </c>
      <c r="V67" s="16" t="s">
        <v>44</v>
      </c>
      <c r="W67" s="16">
        <v>1.665</v>
      </c>
      <c r="X67" s="16">
        <v>0.34300000000000003</v>
      </c>
      <c r="Y67" s="16">
        <v>0.57199999999999995</v>
      </c>
      <c r="Z67" s="15" t="s">
        <v>62</v>
      </c>
    </row>
    <row r="68" spans="1:26" x14ac:dyDescent="0.5">
      <c r="A68" s="16" t="s">
        <v>2546</v>
      </c>
      <c r="B68" s="16" t="s">
        <v>2547</v>
      </c>
      <c r="C68" s="16" t="s">
        <v>2548</v>
      </c>
      <c r="D68" s="16">
        <v>172097573.45250002</v>
      </c>
      <c r="E68" s="16">
        <v>-50642122.814999998</v>
      </c>
      <c r="F68" s="16">
        <v>4285587.5625</v>
      </c>
      <c r="G68" s="16">
        <v>4285587.5625</v>
      </c>
      <c r="H68" s="16">
        <v>63858523.769999996</v>
      </c>
      <c r="I68" s="16">
        <v>-9116931.8250000011</v>
      </c>
      <c r="J68" s="16">
        <v>-7866782.375</v>
      </c>
      <c r="K68" s="17">
        <v>25000</v>
      </c>
      <c r="L68" s="16">
        <v>22.031061583555402</v>
      </c>
      <c r="M68" s="16">
        <v>14.609640474436812</v>
      </c>
      <c r="N68" s="3">
        <v>5.8335058228086312E-3</v>
      </c>
      <c r="O68" s="3">
        <v>-7.4214211091185929</v>
      </c>
      <c r="P68" s="3">
        <v>0.60937749910059225</v>
      </c>
      <c r="Q68" s="3">
        <v>0.2151135858810862</v>
      </c>
      <c r="R68" s="16" t="s">
        <v>2549</v>
      </c>
      <c r="S68" s="16" t="s">
        <v>87</v>
      </c>
      <c r="T68" s="16" t="s">
        <v>145</v>
      </c>
      <c r="U68" s="16" t="s">
        <v>44</v>
      </c>
      <c r="V68" s="16" t="s">
        <v>2550</v>
      </c>
      <c r="W68" s="16">
        <v>0.27800000000000002</v>
      </c>
      <c r="X68" s="16">
        <v>0.23200000000000001</v>
      </c>
      <c r="Y68" s="16">
        <v>6.4000000000000001E-2</v>
      </c>
      <c r="Z68" s="15" t="s">
        <v>62</v>
      </c>
    </row>
    <row r="69" spans="1:26" x14ac:dyDescent="0.5">
      <c r="A69" s="16" t="s">
        <v>2537</v>
      </c>
      <c r="B69" s="16" t="s">
        <v>2538</v>
      </c>
      <c r="C69" s="16" t="s">
        <v>2539</v>
      </c>
      <c r="D69" s="16">
        <v>2666607.8325</v>
      </c>
      <c r="E69" s="16">
        <v>40849866.762499996</v>
      </c>
      <c r="F69" s="16">
        <v>3674262.3125</v>
      </c>
      <c r="G69" s="16">
        <v>3674262.3125</v>
      </c>
      <c r="H69" s="16">
        <v>-1211969.660625</v>
      </c>
      <c r="I69" s="16">
        <v>-10021663.725</v>
      </c>
      <c r="J69" s="16">
        <v>1657220.25</v>
      </c>
      <c r="K69" s="17">
        <v>25000</v>
      </c>
      <c r="L69" s="16">
        <v>21.809023196163729</v>
      </c>
      <c r="M69" s="16">
        <v>14.609640474436812</v>
      </c>
      <c r="N69" s="3">
        <v>6.8040868815895141E-3</v>
      </c>
      <c r="O69" s="3">
        <v>-7.1993827217269155</v>
      </c>
      <c r="P69" s="3">
        <v>0.35810511794716038</v>
      </c>
      <c r="Q69" s="3">
        <v>0.44598947211759371</v>
      </c>
      <c r="R69" s="16" t="s">
        <v>514</v>
      </c>
      <c r="S69" s="16" t="s">
        <v>311</v>
      </c>
      <c r="T69" s="16" t="s">
        <v>60</v>
      </c>
      <c r="U69" s="16" t="s">
        <v>44</v>
      </c>
      <c r="V69" s="16" t="s">
        <v>2540</v>
      </c>
      <c r="W69" s="16">
        <v>1.3149999999999999</v>
      </c>
      <c r="X69" s="16">
        <v>0.23499999999999999</v>
      </c>
      <c r="Y69" s="16">
        <v>0.309</v>
      </c>
      <c r="Z69" s="15" t="s">
        <v>45</v>
      </c>
    </row>
    <row r="70" spans="1:26" x14ac:dyDescent="0.5">
      <c r="A70" s="16" t="s">
        <v>2533</v>
      </c>
      <c r="B70" s="16" t="s">
        <v>2534</v>
      </c>
      <c r="C70" s="16" t="s">
        <v>2535</v>
      </c>
      <c r="D70" s="16">
        <v>3334299.24</v>
      </c>
      <c r="E70" s="16">
        <v>16443590.09</v>
      </c>
      <c r="F70" s="16">
        <v>-2687647.25</v>
      </c>
      <c r="G70" s="16">
        <v>3334299.24</v>
      </c>
      <c r="H70" s="16">
        <v>-3872575.9725000001</v>
      </c>
      <c r="I70" s="16">
        <v>-17356190.100000001</v>
      </c>
      <c r="J70" s="16">
        <v>4064340.75</v>
      </c>
      <c r="K70" s="17">
        <v>25000</v>
      </c>
      <c r="L70" s="16">
        <v>21.668952155559495</v>
      </c>
      <c r="M70" s="16">
        <v>14.609640474436812</v>
      </c>
      <c r="N70" s="3">
        <v>7.4978273395761557E-3</v>
      </c>
      <c r="O70" s="3">
        <v>-7.0593116811226828</v>
      </c>
      <c r="P70" s="3">
        <v>0.4383620797343496</v>
      </c>
      <c r="Q70" s="3">
        <v>0.35816702129924749</v>
      </c>
      <c r="R70" s="16" t="s">
        <v>741</v>
      </c>
      <c r="S70" s="16" t="s">
        <v>2536</v>
      </c>
      <c r="T70" s="16" t="s">
        <v>80</v>
      </c>
      <c r="U70" s="16" t="s">
        <v>44</v>
      </c>
      <c r="V70" s="16" t="s">
        <v>755</v>
      </c>
      <c r="W70" s="16">
        <v>0.95899999999999996</v>
      </c>
      <c r="X70" s="16">
        <v>1.4</v>
      </c>
      <c r="Y70" s="16">
        <v>1.3420000000000001</v>
      </c>
      <c r="Z70" s="15" t="s">
        <v>485</v>
      </c>
    </row>
    <row r="71" spans="1:26" x14ac:dyDescent="0.5">
      <c r="A71" s="16" t="s">
        <v>2525</v>
      </c>
      <c r="B71" s="16" t="s">
        <v>2526</v>
      </c>
      <c r="C71" s="16" t="s">
        <v>2527</v>
      </c>
      <c r="D71" s="16">
        <v>464248899.45000005</v>
      </c>
      <c r="E71" s="16">
        <v>-301420240.88312501</v>
      </c>
      <c r="F71" s="16">
        <v>3010103.75</v>
      </c>
      <c r="G71" s="16">
        <v>3010103.75</v>
      </c>
      <c r="H71" s="16">
        <v>83832422.660624996</v>
      </c>
      <c r="I71" s="16">
        <v>0</v>
      </c>
      <c r="J71" s="16">
        <v>-49377936.0625</v>
      </c>
      <c r="K71" s="17">
        <v>25000</v>
      </c>
      <c r="L71" s="16">
        <v>21.521381782897503</v>
      </c>
      <c r="M71" s="16">
        <v>14.609640474436812</v>
      </c>
      <c r="N71" s="3">
        <v>8.3053615676868288E-3</v>
      </c>
      <c r="O71" s="3">
        <v>-6.9117413084606918</v>
      </c>
      <c r="P71" s="3">
        <v>0.84461584053804695</v>
      </c>
      <c r="Q71" s="3">
        <v>7.3340777761036993E-2</v>
      </c>
      <c r="R71" s="16" t="s">
        <v>194</v>
      </c>
      <c r="S71" s="16" t="s">
        <v>1090</v>
      </c>
      <c r="T71" s="16" t="s">
        <v>240</v>
      </c>
      <c r="U71" s="16" t="s">
        <v>52</v>
      </c>
      <c r="V71" s="16" t="s">
        <v>2528</v>
      </c>
      <c r="W71" s="16">
        <v>1.534</v>
      </c>
      <c r="X71" s="16">
        <v>2.6389999999999998</v>
      </c>
      <c r="Y71" s="16">
        <v>4.0469999999999997</v>
      </c>
      <c r="Z71" s="15" t="s">
        <v>2529</v>
      </c>
    </row>
    <row r="72" spans="1:26" x14ac:dyDescent="0.5">
      <c r="A72" s="16" t="s">
        <v>2513</v>
      </c>
      <c r="B72" s="16" t="s">
        <v>2514</v>
      </c>
      <c r="C72" s="16" t="s">
        <v>2515</v>
      </c>
      <c r="D72" s="16">
        <v>22151902.267500002</v>
      </c>
      <c r="E72" s="16">
        <v>-7988983.96</v>
      </c>
      <c r="F72" s="16">
        <v>2940246.6875</v>
      </c>
      <c r="G72" s="16">
        <v>2940246.6875</v>
      </c>
      <c r="H72" s="16">
        <v>3138994.7475000001</v>
      </c>
      <c r="I72" s="16">
        <v>-4169779.7749999999</v>
      </c>
      <c r="J72" s="16">
        <v>-1356364</v>
      </c>
      <c r="K72" s="17">
        <v>25000</v>
      </c>
      <c r="L72" s="16">
        <v>21.487505771971751</v>
      </c>
      <c r="M72" s="16">
        <v>14.609640474436812</v>
      </c>
      <c r="N72" s="3">
        <v>8.50268792284797E-3</v>
      </c>
      <c r="O72" s="3">
        <v>-6.8778652975349361</v>
      </c>
      <c r="P72" s="3">
        <v>0.43348178284349992</v>
      </c>
      <c r="Q72" s="3">
        <v>0.36302914911461082</v>
      </c>
      <c r="R72" s="16" t="s">
        <v>112</v>
      </c>
      <c r="S72" s="16" t="s">
        <v>1539</v>
      </c>
      <c r="T72" s="16" t="s">
        <v>51</v>
      </c>
      <c r="U72" s="16" t="s">
        <v>44</v>
      </c>
      <c r="V72" s="16" t="s">
        <v>2516</v>
      </c>
      <c r="W72" s="16">
        <v>3.7789999999999999</v>
      </c>
      <c r="X72" s="16">
        <v>0.14899999999999999</v>
      </c>
      <c r="Y72" s="16">
        <v>0.56200000000000006</v>
      </c>
      <c r="Z72" s="15" t="s">
        <v>82</v>
      </c>
    </row>
    <row r="73" spans="1:26" x14ac:dyDescent="0.5">
      <c r="A73" s="16" t="s">
        <v>2508</v>
      </c>
      <c r="B73" s="16" t="s">
        <v>2509</v>
      </c>
      <c r="C73" s="16" t="s">
        <v>2510</v>
      </c>
      <c r="D73" s="16">
        <v>-3320654.0475000003</v>
      </c>
      <c r="E73" s="16">
        <v>14964882.029999999</v>
      </c>
      <c r="F73" s="16">
        <v>2755651.5625</v>
      </c>
      <c r="G73" s="16">
        <v>2755651.5625</v>
      </c>
      <c r="H73" s="16">
        <v>0</v>
      </c>
      <c r="I73" s="16">
        <v>-11068846.825000001</v>
      </c>
      <c r="J73" s="16">
        <v>2049205.25</v>
      </c>
      <c r="K73" s="17">
        <v>25000</v>
      </c>
      <c r="L73" s="16">
        <v>21.393962047775251</v>
      </c>
      <c r="M73" s="16">
        <v>14.609640474436812</v>
      </c>
      <c r="N73" s="3">
        <v>9.0722645563067264E-3</v>
      </c>
      <c r="O73" s="3">
        <v>-6.7843215733384374</v>
      </c>
      <c r="P73" s="3">
        <v>0.48498571255993861</v>
      </c>
      <c r="Q73" s="3">
        <v>0.31427105531067606</v>
      </c>
      <c r="R73" s="16" t="s">
        <v>329</v>
      </c>
      <c r="S73" s="16" t="s">
        <v>2511</v>
      </c>
      <c r="T73" s="16" t="s">
        <v>44</v>
      </c>
      <c r="U73" s="16" t="s">
        <v>52</v>
      </c>
      <c r="V73" s="16" t="s">
        <v>2512</v>
      </c>
      <c r="W73" s="16">
        <v>3.0310000000000001</v>
      </c>
      <c r="X73" s="16">
        <v>0.33400000000000002</v>
      </c>
      <c r="Y73" s="16">
        <v>1.0129999999999999</v>
      </c>
      <c r="Z73" s="15" t="s">
        <v>101</v>
      </c>
    </row>
    <row r="74" spans="1:26" x14ac:dyDescent="0.5">
      <c r="A74" s="16" t="s">
        <v>2503</v>
      </c>
      <c r="B74" s="16" t="s">
        <v>2504</v>
      </c>
      <c r="C74" s="16" t="s">
        <v>2505</v>
      </c>
      <c r="D74" s="16">
        <v>284082080.79000002</v>
      </c>
      <c r="E74" s="16">
        <v>-335992448.46062499</v>
      </c>
      <c r="F74" s="16">
        <v>2659021.1875</v>
      </c>
      <c r="G74" s="16">
        <v>2659021.1875</v>
      </c>
      <c r="H74" s="16">
        <v>54109482.577500001</v>
      </c>
      <c r="I74" s="16">
        <v>-46837929.450000003</v>
      </c>
      <c r="J74" s="16">
        <v>-58261013.25</v>
      </c>
      <c r="K74" s="17">
        <v>25000</v>
      </c>
      <c r="L74" s="16">
        <v>21.342463842187072</v>
      </c>
      <c r="M74" s="16">
        <v>14.609640474436812</v>
      </c>
      <c r="N74" s="3">
        <v>9.4019559217972566E-3</v>
      </c>
      <c r="O74" s="3">
        <v>-6.7328233677502611</v>
      </c>
      <c r="P74" s="3">
        <v>0.99732003191858942</v>
      </c>
      <c r="Q74" s="3">
        <v>1.1654577426937702E-3</v>
      </c>
      <c r="R74" s="16" t="s">
        <v>205</v>
      </c>
      <c r="S74" s="16" t="s">
        <v>2506</v>
      </c>
      <c r="T74" s="16" t="s">
        <v>51</v>
      </c>
      <c r="U74" s="16" t="s">
        <v>44</v>
      </c>
      <c r="V74" s="16" t="s">
        <v>2507</v>
      </c>
      <c r="W74" s="16">
        <v>0.42499999999999999</v>
      </c>
      <c r="X74" s="16">
        <v>0.63800000000000001</v>
      </c>
      <c r="Y74" s="16">
        <v>0.27100000000000002</v>
      </c>
      <c r="Z74" s="15" t="s">
        <v>342</v>
      </c>
    </row>
    <row r="75" spans="1:26" x14ac:dyDescent="0.5">
      <c r="A75" s="16" t="s">
        <v>2497</v>
      </c>
      <c r="B75" s="16" t="s">
        <v>2498</v>
      </c>
      <c r="C75" s="16" t="s">
        <v>2499</v>
      </c>
      <c r="D75" s="16">
        <v>-3442592.8575000004</v>
      </c>
      <c r="E75" s="16">
        <v>34602669.184999995</v>
      </c>
      <c r="F75" s="16">
        <v>2286241.5625</v>
      </c>
      <c r="G75" s="16">
        <v>2286241.5625</v>
      </c>
      <c r="H75" s="16">
        <v>-1297411.1109374999</v>
      </c>
      <c r="I75" s="16">
        <v>-11475309.525</v>
      </c>
      <c r="J75" s="16">
        <v>940909</v>
      </c>
      <c r="K75" s="17">
        <v>25000</v>
      </c>
      <c r="L75" s="16">
        <v>21.12454641496274</v>
      </c>
      <c r="M75" s="16">
        <v>14.609640474436812</v>
      </c>
      <c r="N75" s="3">
        <v>1.0934977480097316E-2</v>
      </c>
      <c r="O75" s="3">
        <v>-6.514905940525928</v>
      </c>
      <c r="P75" s="3">
        <v>0.43352641601997643</v>
      </c>
      <c r="Q75" s="3">
        <v>0.36298443456105506</v>
      </c>
      <c r="R75" s="16" t="s">
        <v>514</v>
      </c>
      <c r="S75" s="16" t="s">
        <v>311</v>
      </c>
      <c r="T75" s="16" t="s">
        <v>43</v>
      </c>
      <c r="U75" s="16" t="s">
        <v>44</v>
      </c>
      <c r="V75" s="16" t="s">
        <v>670</v>
      </c>
      <c r="W75" s="16">
        <v>0.83</v>
      </c>
      <c r="X75" s="16">
        <v>0.252</v>
      </c>
      <c r="Y75" s="16">
        <v>0.21</v>
      </c>
      <c r="Z75" s="15" t="s">
        <v>45</v>
      </c>
    </row>
    <row r="76" spans="1:26" x14ac:dyDescent="0.5">
      <c r="A76" s="16" t="s">
        <v>2484</v>
      </c>
      <c r="B76" s="16" t="s">
        <v>2485</v>
      </c>
      <c r="C76" s="16" t="s">
        <v>2486</v>
      </c>
      <c r="D76" s="16">
        <v>-15487483.440000001</v>
      </c>
      <c r="E76" s="16">
        <v>53592280.982499994</v>
      </c>
      <c r="F76" s="16">
        <v>1931083.25</v>
      </c>
      <c r="G76" s="16">
        <v>1931083.25</v>
      </c>
      <c r="H76" s="16">
        <v>-778275.12</v>
      </c>
      <c r="I76" s="16">
        <v>-56643798.300000004</v>
      </c>
      <c r="J76" s="16">
        <v>2854467</v>
      </c>
      <c r="K76" s="17">
        <v>25000</v>
      </c>
      <c r="L76" s="16">
        <v>20.880978930284531</v>
      </c>
      <c r="M76" s="16">
        <v>14.609640474436812</v>
      </c>
      <c r="N76" s="3">
        <v>1.2946101624567455E-2</v>
      </c>
      <c r="O76" s="3">
        <v>-6.2713384558477214</v>
      </c>
      <c r="P76" s="3">
        <v>0.50889359766420661</v>
      </c>
      <c r="Q76" s="3">
        <v>0.29337301290465162</v>
      </c>
      <c r="R76" s="16" t="s">
        <v>44</v>
      </c>
      <c r="S76" s="16" t="s">
        <v>2487</v>
      </c>
      <c r="T76" s="16" t="s">
        <v>51</v>
      </c>
      <c r="U76" s="16" t="s">
        <v>44</v>
      </c>
      <c r="V76" s="16" t="s">
        <v>44</v>
      </c>
      <c r="W76" s="16">
        <v>0.74099999999999999</v>
      </c>
      <c r="X76" s="16">
        <v>0.379</v>
      </c>
      <c r="Y76" s="16">
        <v>0.28100000000000003</v>
      </c>
      <c r="Z76" s="15" t="s">
        <v>45</v>
      </c>
    </row>
    <row r="77" spans="1:26" x14ac:dyDescent="0.5">
      <c r="A77" s="16" t="s">
        <v>2475</v>
      </c>
      <c r="B77" s="16" t="s">
        <v>2476</v>
      </c>
      <c r="C77" s="16" t="s">
        <v>2477</v>
      </c>
      <c r="D77" s="16">
        <v>17523926.760000002</v>
      </c>
      <c r="E77" s="16">
        <v>-9052907.9124999996</v>
      </c>
      <c r="F77" s="16">
        <v>1813416</v>
      </c>
      <c r="G77" s="16">
        <v>1813416</v>
      </c>
      <c r="H77" s="16">
        <v>5144223.4649999999</v>
      </c>
      <c r="I77" s="16">
        <v>0</v>
      </c>
      <c r="J77" s="16">
        <v>-266683</v>
      </c>
      <c r="K77" s="17">
        <v>25000</v>
      </c>
      <c r="L77" s="16">
        <v>20.790278488500494</v>
      </c>
      <c r="M77" s="16">
        <v>14.609640474436812</v>
      </c>
      <c r="N77" s="3">
        <v>1.3786136220260547E-2</v>
      </c>
      <c r="O77" s="3">
        <v>-6.1806380140636801</v>
      </c>
      <c r="P77" s="3">
        <v>0.79830314044782535</v>
      </c>
      <c r="Q77" s="3">
        <v>9.7832162252838792E-2</v>
      </c>
      <c r="R77" s="16" t="s">
        <v>2478</v>
      </c>
      <c r="S77" s="16" t="s">
        <v>842</v>
      </c>
      <c r="T77" s="16" t="s">
        <v>80</v>
      </c>
      <c r="U77" s="16" t="s">
        <v>44</v>
      </c>
      <c r="V77" s="16" t="s">
        <v>2479</v>
      </c>
      <c r="W77" s="16">
        <v>1.218</v>
      </c>
      <c r="X77" s="16">
        <v>1.39</v>
      </c>
      <c r="Y77" s="16">
        <v>1.6930000000000001</v>
      </c>
      <c r="Z77" s="15" t="s">
        <v>45</v>
      </c>
    </row>
    <row r="78" spans="1:26" x14ac:dyDescent="0.5">
      <c r="A78" s="16" t="s">
        <v>2471</v>
      </c>
      <c r="B78" s="16" t="s">
        <v>2472</v>
      </c>
      <c r="C78" s="16" t="s">
        <v>2473</v>
      </c>
      <c r="D78" s="16">
        <v>265360253.11500001</v>
      </c>
      <c r="E78" s="16">
        <v>-191712537.65187499</v>
      </c>
      <c r="F78" s="16">
        <v>1508592.65625</v>
      </c>
      <c r="G78" s="16">
        <v>1508592.65625</v>
      </c>
      <c r="H78" s="16">
        <v>70793318.966250002</v>
      </c>
      <c r="I78" s="16">
        <v>-93735616.825000003</v>
      </c>
      <c r="J78" s="16">
        <v>-23358899.578125</v>
      </c>
      <c r="K78" s="17">
        <v>25000</v>
      </c>
      <c r="L78" s="16">
        <v>20.524771877414501</v>
      </c>
      <c r="M78" s="16">
        <v>14.609640474436812</v>
      </c>
      <c r="N78" s="3">
        <v>1.6571736509803786E-2</v>
      </c>
      <c r="O78" s="3">
        <v>-5.9151314029776882</v>
      </c>
      <c r="P78" s="3">
        <v>0.68017833996928856</v>
      </c>
      <c r="Q78" s="3">
        <v>0.16737720213218937</v>
      </c>
      <c r="R78" s="16" t="s">
        <v>92</v>
      </c>
      <c r="S78" s="16" t="s">
        <v>206</v>
      </c>
      <c r="T78" s="16" t="s">
        <v>240</v>
      </c>
      <c r="U78" s="16" t="s">
        <v>44</v>
      </c>
      <c r="V78" s="16" t="s">
        <v>2474</v>
      </c>
      <c r="W78" s="16">
        <v>1.4790000000000001</v>
      </c>
      <c r="X78" s="16">
        <v>0.91900000000000004</v>
      </c>
      <c r="Y78" s="16">
        <v>1.36</v>
      </c>
      <c r="Z78" s="15" t="s">
        <v>62</v>
      </c>
    </row>
    <row r="79" spans="1:26" x14ac:dyDescent="0.5">
      <c r="A79" s="16" t="s">
        <v>2467</v>
      </c>
      <c r="B79" s="16" t="s">
        <v>2468</v>
      </c>
      <c r="C79" s="16" t="s">
        <v>2469</v>
      </c>
      <c r="D79" s="16">
        <v>28385958.48</v>
      </c>
      <c r="E79" s="16">
        <v>0</v>
      </c>
      <c r="F79" s="16">
        <v>1410002.25</v>
      </c>
      <c r="G79" s="16">
        <v>1410002.25</v>
      </c>
      <c r="H79" s="16">
        <v>7667140.7132812496</v>
      </c>
      <c r="I79" s="16">
        <v>0</v>
      </c>
      <c r="J79" s="16">
        <v>0</v>
      </c>
      <c r="K79" s="17">
        <v>25000</v>
      </c>
      <c r="L79" s="16">
        <v>20.427266034119341</v>
      </c>
      <c r="M79" s="16">
        <v>14.609640474436812</v>
      </c>
      <c r="N79" s="3">
        <v>1.7730468160600452E-2</v>
      </c>
      <c r="O79" s="3">
        <v>-5.8176255596825319</v>
      </c>
      <c r="P79" s="3">
        <v>0.38478163583634395</v>
      </c>
      <c r="Q79" s="3">
        <v>0.41478566336306205</v>
      </c>
      <c r="R79" s="16" t="s">
        <v>112</v>
      </c>
      <c r="S79" s="16" t="s">
        <v>72</v>
      </c>
      <c r="T79" s="16" t="s">
        <v>51</v>
      </c>
      <c r="U79" s="16" t="s">
        <v>44</v>
      </c>
      <c r="V79" s="16" t="s">
        <v>2470</v>
      </c>
      <c r="W79" s="16">
        <v>26.27</v>
      </c>
      <c r="X79" s="16">
        <v>7.4999999999999997E-2</v>
      </c>
      <c r="Y79" s="16">
        <v>1.976</v>
      </c>
      <c r="Z79" s="15" t="s">
        <v>62</v>
      </c>
    </row>
    <row r="80" spans="1:26" x14ac:dyDescent="0.5">
      <c r="A80" s="16" t="s">
        <v>2462</v>
      </c>
      <c r="B80" s="16" t="s">
        <v>2463</v>
      </c>
      <c r="C80" s="16" t="s">
        <v>2464</v>
      </c>
      <c r="D80" s="16">
        <v>66113958.540000007</v>
      </c>
      <c r="E80" s="16">
        <v>-61876862.323124997</v>
      </c>
      <c r="F80" s="16">
        <v>1312698.875</v>
      </c>
      <c r="G80" s="16">
        <v>1312698.875</v>
      </c>
      <c r="H80" s="16">
        <v>5689609.7699999996</v>
      </c>
      <c r="I80" s="16">
        <v>0</v>
      </c>
      <c r="J80" s="16">
        <v>-10505409.5625</v>
      </c>
      <c r="K80" s="17">
        <v>25000</v>
      </c>
      <c r="L80" s="16">
        <v>20.324104578191431</v>
      </c>
      <c r="M80" s="16">
        <v>14.609640474436812</v>
      </c>
      <c r="N80" s="3">
        <v>1.9044733317075478E-2</v>
      </c>
      <c r="O80" s="3">
        <v>-5.7144641037546196</v>
      </c>
      <c r="P80" s="3">
        <v>0.9314401403485506</v>
      </c>
      <c r="Q80" s="3">
        <v>3.0845050109277804E-2</v>
      </c>
      <c r="R80" s="16" t="s">
        <v>1220</v>
      </c>
      <c r="S80" s="16" t="s">
        <v>305</v>
      </c>
      <c r="T80" s="16" t="s">
        <v>60</v>
      </c>
      <c r="U80" s="16" t="s">
        <v>52</v>
      </c>
      <c r="V80" s="16" t="s">
        <v>2465</v>
      </c>
      <c r="W80" s="16">
        <v>0.44</v>
      </c>
      <c r="X80" s="16">
        <v>2.1749999999999998</v>
      </c>
      <c r="Y80" s="16">
        <v>0.95799999999999996</v>
      </c>
      <c r="Z80" s="15" t="s">
        <v>2466</v>
      </c>
    </row>
    <row r="81" spans="1:26" x14ac:dyDescent="0.5">
      <c r="A81" s="16" t="s">
        <v>2458</v>
      </c>
      <c r="B81" s="16" t="s">
        <v>2459</v>
      </c>
      <c r="C81" s="16" t="s">
        <v>2460</v>
      </c>
      <c r="D81" s="16">
        <v>1522329.9037500001</v>
      </c>
      <c r="E81" s="16">
        <v>0</v>
      </c>
      <c r="F81" s="16">
        <v>1270754</v>
      </c>
      <c r="G81" s="16">
        <v>1270754</v>
      </c>
      <c r="H81" s="16">
        <v>14207455.709999999</v>
      </c>
      <c r="I81" s="16">
        <v>0</v>
      </c>
      <c r="J81" s="16">
        <v>0</v>
      </c>
      <c r="K81" s="17">
        <v>25000</v>
      </c>
      <c r="L81" s="16">
        <v>20.277253341342938</v>
      </c>
      <c r="M81" s="16">
        <v>14.609640474436812</v>
      </c>
      <c r="N81" s="3">
        <v>1.9673359281182669E-2</v>
      </c>
      <c r="O81" s="3">
        <v>-5.6676128669061274</v>
      </c>
      <c r="P81" s="3">
        <v>0.48307407030456151</v>
      </c>
      <c r="Q81" s="3">
        <v>0.31598627326874718</v>
      </c>
      <c r="R81" s="16" t="s">
        <v>1409</v>
      </c>
      <c r="S81" s="16" t="s">
        <v>150</v>
      </c>
      <c r="T81" s="16" t="s">
        <v>319</v>
      </c>
      <c r="U81" s="16" t="s">
        <v>44</v>
      </c>
      <c r="V81" s="16" t="s">
        <v>2461</v>
      </c>
      <c r="W81" s="16">
        <v>11.625999999999999</v>
      </c>
      <c r="X81" s="16">
        <v>1.5069999999999999</v>
      </c>
      <c r="Y81" s="16">
        <v>17.524999999999999</v>
      </c>
      <c r="Z81" s="15" t="s">
        <v>62</v>
      </c>
    </row>
    <row r="82" spans="1:26" x14ac:dyDescent="0.5">
      <c r="A82" s="16" t="s">
        <v>2437</v>
      </c>
      <c r="B82" s="16" t="s">
        <v>2438</v>
      </c>
      <c r="C82" s="16" t="s">
        <v>2439</v>
      </c>
      <c r="D82" s="16">
        <v>-29759969.310000002</v>
      </c>
      <c r="E82" s="16">
        <v>41465635.339999996</v>
      </c>
      <c r="F82" s="16">
        <v>1134894</v>
      </c>
      <c r="G82" s="16">
        <v>1134894</v>
      </c>
      <c r="H82" s="16">
        <v>-2208587.8462499999</v>
      </c>
      <c r="I82" s="16">
        <v>-81273285.900000006</v>
      </c>
      <c r="J82" s="16">
        <v>3386884</v>
      </c>
      <c r="K82" s="17">
        <v>25000</v>
      </c>
      <c r="L82" s="16">
        <v>20.114126124271376</v>
      </c>
      <c r="M82" s="16">
        <v>14.609640474436812</v>
      </c>
      <c r="N82" s="3">
        <v>2.2028489004259428E-2</v>
      </c>
      <c r="O82" s="3">
        <v>-5.5044856498345647</v>
      </c>
      <c r="P82" s="3">
        <v>0.57352399295779999</v>
      </c>
      <c r="Q82" s="3">
        <v>0.24144840898988476</v>
      </c>
      <c r="R82" s="16" t="s">
        <v>2440</v>
      </c>
      <c r="S82" s="16" t="s">
        <v>311</v>
      </c>
      <c r="T82" s="16" t="s">
        <v>43</v>
      </c>
      <c r="U82" s="16" t="s">
        <v>44</v>
      </c>
      <c r="V82" s="16" t="s">
        <v>2441</v>
      </c>
      <c r="W82" s="16">
        <v>1.526</v>
      </c>
      <c r="X82" s="16">
        <v>0.25</v>
      </c>
      <c r="Y82" s="16">
        <v>0.38100000000000001</v>
      </c>
      <c r="Z82" s="15" t="s">
        <v>45</v>
      </c>
    </row>
    <row r="83" spans="1:26" x14ac:dyDescent="0.5">
      <c r="A83" s="16" t="s">
        <v>2433</v>
      </c>
      <c r="B83" s="16" t="s">
        <v>2434</v>
      </c>
      <c r="C83" s="16" t="s">
        <v>2435</v>
      </c>
      <c r="D83" s="16">
        <v>1130705.625</v>
      </c>
      <c r="E83" s="16">
        <v>35875470.943750001</v>
      </c>
      <c r="F83" s="16">
        <v>-3460053</v>
      </c>
      <c r="G83" s="16">
        <v>1130705.625</v>
      </c>
      <c r="H83" s="16">
        <v>-5482932.7162499996</v>
      </c>
      <c r="I83" s="16">
        <v>-68180383.200000003</v>
      </c>
      <c r="J83" s="16">
        <v>419222.0546875</v>
      </c>
      <c r="K83" s="17">
        <v>25000</v>
      </c>
      <c r="L83" s="16">
        <v>20.108791947253561</v>
      </c>
      <c r="M83" s="16">
        <v>14.609640474436812</v>
      </c>
      <c r="N83" s="3">
        <v>2.2110087229821645E-2</v>
      </c>
      <c r="O83" s="3">
        <v>-5.4991514728167479</v>
      </c>
      <c r="P83" s="3">
        <v>0.40908025091181011</v>
      </c>
      <c r="Q83" s="3">
        <v>0.38819148634629336</v>
      </c>
      <c r="R83" s="16" t="s">
        <v>2436</v>
      </c>
      <c r="S83" s="16" t="s">
        <v>732</v>
      </c>
      <c r="T83" s="16" t="s">
        <v>145</v>
      </c>
      <c r="U83" s="16" t="s">
        <v>44</v>
      </c>
      <c r="V83" s="16" t="s">
        <v>44</v>
      </c>
      <c r="W83" s="16">
        <v>0.25600000000000001</v>
      </c>
      <c r="X83" s="16">
        <v>0.89</v>
      </c>
      <c r="Y83" s="16">
        <v>0.22800000000000001</v>
      </c>
      <c r="Z83" s="15" t="s">
        <v>62</v>
      </c>
    </row>
    <row r="84" spans="1:26" x14ac:dyDescent="0.5">
      <c r="A84" s="16" t="s">
        <v>2420</v>
      </c>
      <c r="B84" s="16" t="s">
        <v>2421</v>
      </c>
      <c r="C84" s="16" t="s">
        <v>2422</v>
      </c>
      <c r="D84" s="16">
        <v>-11116507.620000001</v>
      </c>
      <c r="E84" s="16">
        <v>11345422.547499999</v>
      </c>
      <c r="F84" s="16">
        <v>996185.5</v>
      </c>
      <c r="G84" s="16">
        <v>996185.5</v>
      </c>
      <c r="H84" s="16">
        <v>-3459932.34375</v>
      </c>
      <c r="I84" s="16">
        <v>-74280322.950000003</v>
      </c>
      <c r="J84" s="16">
        <v>-26937.375</v>
      </c>
      <c r="K84" s="17">
        <v>25000</v>
      </c>
      <c r="L84" s="16">
        <v>19.926054886420676</v>
      </c>
      <c r="M84" s="16">
        <v>14.609640474436812</v>
      </c>
      <c r="N84" s="3">
        <v>2.5095727653132876E-2</v>
      </c>
      <c r="O84" s="3">
        <v>-5.316414411983863</v>
      </c>
      <c r="P84" s="3">
        <v>0.46953147749989443</v>
      </c>
      <c r="Q84" s="3">
        <v>0.32833528721840038</v>
      </c>
      <c r="R84" s="16" t="s">
        <v>105</v>
      </c>
      <c r="S84" s="16" t="s">
        <v>732</v>
      </c>
      <c r="T84" s="16" t="s">
        <v>107</v>
      </c>
      <c r="U84" s="16" t="s">
        <v>44</v>
      </c>
      <c r="V84" s="16" t="s">
        <v>44</v>
      </c>
      <c r="W84" s="16">
        <v>0.33900000000000002</v>
      </c>
      <c r="X84" s="16">
        <v>1.444</v>
      </c>
      <c r="Y84" s="16">
        <v>0.48899999999999999</v>
      </c>
      <c r="Z84" s="15" t="s">
        <v>82</v>
      </c>
    </row>
    <row r="85" spans="1:26" x14ac:dyDescent="0.5">
      <c r="A85" s="16" t="s">
        <v>2416</v>
      </c>
      <c r="B85" s="16" t="s">
        <v>2417</v>
      </c>
      <c r="C85" s="16" t="s">
        <v>2418</v>
      </c>
      <c r="D85" s="16">
        <v>958897.65750000009</v>
      </c>
      <c r="E85" s="16">
        <v>1869711.6606249998</v>
      </c>
      <c r="F85" s="16">
        <v>680262</v>
      </c>
      <c r="G85" s="16">
        <v>958897.65750000009</v>
      </c>
      <c r="H85" s="16">
        <v>-467477.56687500002</v>
      </c>
      <c r="I85" s="16">
        <v>15249831.550000001</v>
      </c>
      <c r="J85" s="16">
        <v>0</v>
      </c>
      <c r="K85" s="17">
        <v>25000</v>
      </c>
      <c r="L85" s="16">
        <v>19.871017320028308</v>
      </c>
      <c r="M85" s="16">
        <v>14.609640474436812</v>
      </c>
      <c r="N85" s="3">
        <v>2.6071603997009449E-2</v>
      </c>
      <c r="O85" s="3">
        <v>-5.2613768455914967</v>
      </c>
      <c r="P85" s="3">
        <v>0.51690854259273733</v>
      </c>
      <c r="Q85" s="3">
        <v>0.28658629048614837</v>
      </c>
      <c r="R85" s="16" t="s">
        <v>2419</v>
      </c>
      <c r="S85" s="16" t="s">
        <v>113</v>
      </c>
      <c r="T85" s="16" t="s">
        <v>43</v>
      </c>
      <c r="U85" s="16" t="s">
        <v>44</v>
      </c>
      <c r="V85" s="16" t="s">
        <v>1417</v>
      </c>
      <c r="W85" s="16">
        <v>0.83099999999999996</v>
      </c>
      <c r="X85" s="16">
        <v>1.7310000000000001</v>
      </c>
      <c r="Y85" s="16">
        <v>1.4379999999999999</v>
      </c>
      <c r="Z85" s="15" t="s">
        <v>62</v>
      </c>
    </row>
    <row r="86" spans="1:26" x14ac:dyDescent="0.5">
      <c r="A86" s="16" t="s">
        <v>2405</v>
      </c>
      <c r="B86" s="16" t="s">
        <v>2406</v>
      </c>
      <c r="C86" s="16" t="s">
        <v>2407</v>
      </c>
      <c r="D86" s="16">
        <v>798758.80687500001</v>
      </c>
      <c r="E86" s="16">
        <v>-33513655.305</v>
      </c>
      <c r="F86" s="16">
        <v>810988.25</v>
      </c>
      <c r="G86" s="16">
        <v>798758.80687500001</v>
      </c>
      <c r="H86" s="16">
        <v>429608.59593750001</v>
      </c>
      <c r="I86" s="16">
        <v>0</v>
      </c>
      <c r="J86" s="16">
        <v>-5689924.5</v>
      </c>
      <c r="K86" s="17">
        <v>25000</v>
      </c>
      <c r="L86" s="16">
        <v>19.607400407306891</v>
      </c>
      <c r="M86" s="16">
        <v>14.609640474436812</v>
      </c>
      <c r="N86" s="3">
        <v>3.1298559446008484E-2</v>
      </c>
      <c r="O86" s="3">
        <v>-4.9977599328700784</v>
      </c>
      <c r="P86" s="3">
        <v>0.54942796488860568</v>
      </c>
      <c r="Q86" s="3">
        <v>0.26008923955010543</v>
      </c>
      <c r="R86" s="16" t="s">
        <v>2408</v>
      </c>
      <c r="S86" s="16" t="s">
        <v>72</v>
      </c>
      <c r="T86" s="16" t="s">
        <v>60</v>
      </c>
      <c r="U86" s="16" t="s">
        <v>44</v>
      </c>
      <c r="V86" s="16" t="s">
        <v>2409</v>
      </c>
      <c r="W86" s="16">
        <v>6.0999999999999999E-2</v>
      </c>
      <c r="X86" s="16">
        <v>13.635</v>
      </c>
      <c r="Y86" s="16">
        <v>0.83699999999999997</v>
      </c>
      <c r="Z86" s="15" t="s">
        <v>45</v>
      </c>
    </row>
    <row r="87" spans="1:26" x14ac:dyDescent="0.5">
      <c r="A87" s="16" t="s">
        <v>2393</v>
      </c>
      <c r="B87" s="16" t="s">
        <v>2394</v>
      </c>
      <c r="C87" s="16" t="s">
        <v>2395</v>
      </c>
      <c r="D87" s="16">
        <v>114755560.68000001</v>
      </c>
      <c r="E87" s="16">
        <v>-197761961.17749998</v>
      </c>
      <c r="F87" s="16">
        <v>626615.625</v>
      </c>
      <c r="G87" s="16">
        <v>626615.625</v>
      </c>
      <c r="H87" s="16">
        <v>37015415.82</v>
      </c>
      <c r="I87" s="16">
        <v>0</v>
      </c>
      <c r="J87" s="16">
        <v>-33731706.625</v>
      </c>
      <c r="K87" s="17">
        <v>25000</v>
      </c>
      <c r="L87" s="16">
        <v>19.25722121897655</v>
      </c>
      <c r="M87" s="16">
        <v>14.609640474436812</v>
      </c>
      <c r="N87" s="3">
        <v>3.9896866599839417E-2</v>
      </c>
      <c r="O87" s="3">
        <v>-4.6475807445397388</v>
      </c>
      <c r="P87" s="3">
        <v>0.77023381449847761</v>
      </c>
      <c r="Q87" s="3">
        <v>0.11337741907120118</v>
      </c>
      <c r="R87" s="16" t="s">
        <v>2396</v>
      </c>
      <c r="S87" s="16" t="s">
        <v>2397</v>
      </c>
      <c r="T87" s="16" t="s">
        <v>682</v>
      </c>
      <c r="U87" s="16" t="s">
        <v>44</v>
      </c>
      <c r="V87" s="16" t="s">
        <v>2398</v>
      </c>
      <c r="W87" s="16">
        <v>0.18099999999999999</v>
      </c>
      <c r="X87" s="16">
        <v>23.401</v>
      </c>
      <c r="Y87" s="16">
        <v>4.242</v>
      </c>
      <c r="Z87" s="15" t="s">
        <v>82</v>
      </c>
    </row>
    <row r="88" spans="1:26" x14ac:dyDescent="0.5">
      <c r="A88" s="16" t="s">
        <v>2388</v>
      </c>
      <c r="B88" s="16" t="s">
        <v>2389</v>
      </c>
      <c r="C88" s="16" t="s">
        <v>2390</v>
      </c>
      <c r="D88" s="16">
        <v>63242102.497500002</v>
      </c>
      <c r="E88" s="16">
        <v>-45724850.056874998</v>
      </c>
      <c r="F88" s="16">
        <v>575790.1015625</v>
      </c>
      <c r="G88" s="16">
        <v>575790.1015625</v>
      </c>
      <c r="H88" s="16">
        <v>38357688.990000002</v>
      </c>
      <c r="I88" s="16">
        <v>0</v>
      </c>
      <c r="J88" s="16">
        <v>-5708918.9375</v>
      </c>
      <c r="K88" s="17">
        <v>25000</v>
      </c>
      <c r="L88" s="16">
        <v>19.135183462106063</v>
      </c>
      <c r="M88" s="16">
        <v>14.609640474436812</v>
      </c>
      <c r="N88" s="3">
        <v>4.3418599819896937E-2</v>
      </c>
      <c r="O88" s="3">
        <v>-4.5255429876692519</v>
      </c>
      <c r="P88" s="3">
        <v>0.83973195491879227</v>
      </c>
      <c r="Q88" s="3">
        <v>7.5859319982156559E-2</v>
      </c>
      <c r="R88" s="16" t="s">
        <v>2391</v>
      </c>
      <c r="S88" s="16" t="s">
        <v>206</v>
      </c>
      <c r="T88" s="16" t="s">
        <v>51</v>
      </c>
      <c r="U88" s="16" t="s">
        <v>52</v>
      </c>
      <c r="V88" s="16" t="s">
        <v>2392</v>
      </c>
      <c r="W88" s="16">
        <v>1.0309999999999999</v>
      </c>
      <c r="X88" s="16">
        <v>2.4809999999999999</v>
      </c>
      <c r="Y88" s="16">
        <v>2.5579999999999998</v>
      </c>
      <c r="Z88" s="15" t="s">
        <v>62</v>
      </c>
    </row>
    <row r="89" spans="1:26" x14ac:dyDescent="0.5">
      <c r="A89" s="16" t="s">
        <v>2381</v>
      </c>
      <c r="B89" s="16" t="s">
        <v>2382</v>
      </c>
      <c r="C89" s="16" t="s">
        <v>2383</v>
      </c>
      <c r="D89" s="16">
        <v>112333699.32000001</v>
      </c>
      <c r="E89" s="16">
        <v>-118239077.780625</v>
      </c>
      <c r="F89" s="16">
        <v>489084.5</v>
      </c>
      <c r="G89" s="16">
        <v>489084.5</v>
      </c>
      <c r="H89" s="16">
        <v>33911736.832499996</v>
      </c>
      <c r="I89" s="16">
        <v>0</v>
      </c>
      <c r="J89" s="16">
        <v>-20108051.4375</v>
      </c>
      <c r="K89" s="17">
        <v>25000</v>
      </c>
      <c r="L89" s="16">
        <v>18.899724218140378</v>
      </c>
      <c r="M89" s="16">
        <v>14.609640474436812</v>
      </c>
      <c r="N89" s="3">
        <v>5.1115911463152072E-2</v>
      </c>
      <c r="O89" s="3">
        <v>-4.2900837437035637</v>
      </c>
      <c r="P89" s="3">
        <v>0.92260080451996784</v>
      </c>
      <c r="Q89" s="3">
        <v>3.4986171017118824E-2</v>
      </c>
      <c r="R89" s="16" t="s">
        <v>1138</v>
      </c>
      <c r="S89" s="16" t="s">
        <v>165</v>
      </c>
      <c r="T89" s="16" t="s">
        <v>766</v>
      </c>
      <c r="U89" s="16" t="s">
        <v>44</v>
      </c>
      <c r="V89" s="16" t="s">
        <v>1139</v>
      </c>
      <c r="W89" s="16">
        <v>1.175</v>
      </c>
      <c r="X89" s="16">
        <v>5.3959999999999999</v>
      </c>
      <c r="Y89" s="16">
        <v>6.34</v>
      </c>
      <c r="Z89" s="15" t="s">
        <v>62</v>
      </c>
    </row>
    <row r="90" spans="1:26" x14ac:dyDescent="0.5">
      <c r="A90" s="16" t="s">
        <v>2374</v>
      </c>
      <c r="B90" s="16" t="s">
        <v>2375</v>
      </c>
      <c r="C90" s="16" t="s">
        <v>2376</v>
      </c>
      <c r="D90" s="16">
        <v>14250341.523750002</v>
      </c>
      <c r="E90" s="16">
        <v>-17282881.2225</v>
      </c>
      <c r="F90" s="16">
        <v>477881.28125</v>
      </c>
      <c r="G90" s="16">
        <v>477881.28125</v>
      </c>
      <c r="H90" s="16">
        <v>1924293.6412499999</v>
      </c>
      <c r="I90" s="16">
        <v>-5390478.7875000006</v>
      </c>
      <c r="J90" s="16">
        <v>-1425199.75</v>
      </c>
      <c r="K90" s="17">
        <v>25000</v>
      </c>
      <c r="L90" s="16">
        <v>18.866292732339886</v>
      </c>
      <c r="M90" s="16">
        <v>14.609640474436812</v>
      </c>
      <c r="N90" s="3">
        <v>5.2314248289046163E-2</v>
      </c>
      <c r="O90" s="3">
        <v>-4.2566522579030748</v>
      </c>
      <c r="P90" s="3">
        <v>0.92171439914088849</v>
      </c>
      <c r="Q90" s="3">
        <v>3.5403627852848639E-2</v>
      </c>
      <c r="R90" s="16" t="s">
        <v>649</v>
      </c>
      <c r="S90" s="16" t="s">
        <v>1812</v>
      </c>
      <c r="T90" s="16" t="s">
        <v>51</v>
      </c>
      <c r="U90" s="16" t="s">
        <v>44</v>
      </c>
      <c r="V90" s="16" t="s">
        <v>2377</v>
      </c>
      <c r="W90" s="16">
        <v>1.36</v>
      </c>
      <c r="X90" s="16">
        <v>0.57199999999999995</v>
      </c>
      <c r="Y90" s="16">
        <v>0.77900000000000003</v>
      </c>
      <c r="Z90" s="15" t="s">
        <v>62</v>
      </c>
    </row>
    <row r="91" spans="1:26" x14ac:dyDescent="0.5">
      <c r="A91" s="16" t="s">
        <v>2378</v>
      </c>
      <c r="B91" s="16" t="s">
        <v>2379</v>
      </c>
      <c r="C91" s="16" t="s">
        <v>2380</v>
      </c>
      <c r="D91" s="16">
        <v>14250341.523750002</v>
      </c>
      <c r="E91" s="16">
        <v>-17282881.2225</v>
      </c>
      <c r="F91" s="16">
        <v>477881.28125</v>
      </c>
      <c r="G91" s="16">
        <v>477881.28125</v>
      </c>
      <c r="H91" s="16">
        <v>1924293.6412499999</v>
      </c>
      <c r="I91" s="16">
        <v>-5390478.7875000006</v>
      </c>
      <c r="J91" s="16">
        <v>-1425199.75</v>
      </c>
      <c r="K91" s="17">
        <v>25000</v>
      </c>
      <c r="L91" s="16">
        <v>18.866292732339886</v>
      </c>
      <c r="M91" s="16">
        <v>14.609640474436812</v>
      </c>
      <c r="N91" s="3">
        <v>5.2314248289046163E-2</v>
      </c>
      <c r="O91" s="3">
        <v>-4.2566522579030748</v>
      </c>
      <c r="P91" s="3">
        <v>0.92171439914088849</v>
      </c>
      <c r="Q91" s="3">
        <v>3.5403627852848639E-2</v>
      </c>
      <c r="R91" s="16" t="s">
        <v>545</v>
      </c>
      <c r="S91" s="16" t="s">
        <v>206</v>
      </c>
      <c r="T91" s="16" t="s">
        <v>51</v>
      </c>
      <c r="U91" s="16" t="s">
        <v>44</v>
      </c>
      <c r="V91" s="16" t="s">
        <v>984</v>
      </c>
      <c r="W91" s="16">
        <v>1.36</v>
      </c>
      <c r="X91" s="16">
        <v>0.57199999999999995</v>
      </c>
      <c r="Y91" s="16">
        <v>0.77900000000000003</v>
      </c>
      <c r="Z91" s="15" t="s">
        <v>62</v>
      </c>
    </row>
  </sheetData>
  <autoFilter ref="A1:Z1" xr:uid="{CAC5F8D9-2C59-4B33-B9BD-57A2524C9EC5}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19D90-5C49-447F-B478-BE19489B9B28}">
  <dimension ref="A1:Z26"/>
  <sheetViews>
    <sheetView topLeftCell="J1" workbookViewId="0">
      <pane ySplit="1" topLeftCell="A2" activePane="bottomLeft" state="frozen"/>
      <selection pane="bottomLeft" activeCell="K26" sqref="K26"/>
    </sheetView>
  </sheetViews>
  <sheetFormatPr baseColWidth="10" defaultRowHeight="14.35" x14ac:dyDescent="0.5"/>
  <cols>
    <col min="1" max="2" width="10.8203125" style="15"/>
    <col min="3" max="3" width="33.52734375" style="15" customWidth="1"/>
    <col min="4" max="4" width="13.234375" style="15" bestFit="1" customWidth="1"/>
    <col min="5" max="5" width="13.8203125" style="15" bestFit="1" customWidth="1"/>
    <col min="6" max="6" width="12.8203125" style="15" bestFit="1" customWidth="1"/>
    <col min="7" max="7" width="10.87890625" style="21" bestFit="1" customWidth="1"/>
    <col min="8" max="8" width="12.234375" style="15" bestFit="1" customWidth="1"/>
    <col min="9" max="9" width="13.8203125" style="15" bestFit="1" customWidth="1"/>
    <col min="10" max="11" width="12.234375" style="15" bestFit="1" customWidth="1"/>
    <col min="12" max="17" width="10.87890625" style="15" bestFit="1" customWidth="1"/>
    <col min="18" max="22" width="10.8203125" style="15"/>
    <col min="23" max="25" width="10.87890625" style="15" bestFit="1" customWidth="1"/>
    <col min="26" max="16384" width="10.8203125" style="15"/>
  </cols>
  <sheetData>
    <row r="1" spans="1:26" s="36" customFormat="1" ht="71.7" x14ac:dyDescent="0.5">
      <c r="A1" s="32" t="s">
        <v>0</v>
      </c>
      <c r="B1" s="32" t="s">
        <v>2</v>
      </c>
      <c r="C1" s="32" t="s">
        <v>3</v>
      </c>
      <c r="D1" s="32" t="s">
        <v>15</v>
      </c>
      <c r="E1" s="32" t="s">
        <v>16</v>
      </c>
      <c r="F1" s="32" t="s">
        <v>17</v>
      </c>
      <c r="G1" s="33" t="s">
        <v>18</v>
      </c>
      <c r="H1" s="32" t="s">
        <v>19</v>
      </c>
      <c r="I1" s="32" t="s">
        <v>20</v>
      </c>
      <c r="J1" s="32" t="s">
        <v>21</v>
      </c>
      <c r="K1" s="32" t="s">
        <v>22</v>
      </c>
      <c r="L1" s="32" t="s">
        <v>23</v>
      </c>
      <c r="M1" s="32" t="s">
        <v>24</v>
      </c>
      <c r="N1" s="32" t="s">
        <v>25</v>
      </c>
      <c r="O1" s="32" t="s">
        <v>26</v>
      </c>
      <c r="P1" s="32" t="s">
        <v>27</v>
      </c>
      <c r="Q1" s="32" t="s">
        <v>28</v>
      </c>
      <c r="R1" s="32" t="s">
        <v>29</v>
      </c>
      <c r="S1" s="32" t="s">
        <v>30</v>
      </c>
      <c r="T1" s="32" t="s">
        <v>31</v>
      </c>
      <c r="U1" s="32" t="s">
        <v>32</v>
      </c>
      <c r="V1" s="32" t="s">
        <v>33</v>
      </c>
      <c r="W1" s="32" t="s">
        <v>34</v>
      </c>
      <c r="X1" s="32" t="s">
        <v>35</v>
      </c>
      <c r="Y1" s="32" t="s">
        <v>36</v>
      </c>
      <c r="Z1" s="34" t="s">
        <v>37</v>
      </c>
    </row>
    <row r="2" spans="1:26" x14ac:dyDescent="0.5">
      <c r="A2" s="16" t="s">
        <v>2991</v>
      </c>
      <c r="B2" s="16" t="s">
        <v>2992</v>
      </c>
      <c r="C2" s="16" t="s">
        <v>2993</v>
      </c>
      <c r="D2" s="16">
        <v>1139640286.00875</v>
      </c>
      <c r="E2" s="16">
        <v>-1965486861.515625</v>
      </c>
      <c r="F2" s="16">
        <v>-202564051.25</v>
      </c>
      <c r="G2" s="17">
        <v>80000</v>
      </c>
      <c r="H2" s="16">
        <v>678935493.36468744</v>
      </c>
      <c r="I2" s="16">
        <v>-3517290345.5125003</v>
      </c>
      <c r="J2" s="16">
        <v>177146276.9375</v>
      </c>
      <c r="K2" s="16">
        <v>177146276.9375</v>
      </c>
      <c r="L2" s="16">
        <v>16.287712379549451</v>
      </c>
      <c r="M2" s="16">
        <v>27.400365903921493</v>
      </c>
      <c r="N2" s="3">
        <v>2214.3284617187501</v>
      </c>
      <c r="O2" s="3">
        <v>11.112653524372041</v>
      </c>
      <c r="P2" s="3">
        <v>0.43302785421232648</v>
      </c>
      <c r="Q2" s="3">
        <v>0.36348416706086195</v>
      </c>
      <c r="R2" s="16" t="s">
        <v>58</v>
      </c>
      <c r="S2" s="16" t="s">
        <v>93</v>
      </c>
      <c r="T2" s="16" t="s">
        <v>804</v>
      </c>
      <c r="U2" s="16" t="s">
        <v>44</v>
      </c>
      <c r="V2" s="16" t="s">
        <v>2994</v>
      </c>
      <c r="W2" s="16">
        <v>1.19</v>
      </c>
      <c r="X2" s="16">
        <v>1.3140000000000001</v>
      </c>
      <c r="Y2" s="16">
        <v>1.5640000000000001</v>
      </c>
      <c r="Z2" s="15" t="s">
        <v>62</v>
      </c>
    </row>
    <row r="3" spans="1:26" x14ac:dyDescent="0.5">
      <c r="A3" s="16" t="s">
        <v>2987</v>
      </c>
      <c r="B3" s="16" t="s">
        <v>2988</v>
      </c>
      <c r="C3" s="16" t="s">
        <v>2989</v>
      </c>
      <c r="D3" s="16">
        <v>291331758.15000004</v>
      </c>
      <c r="E3" s="16">
        <v>-109933133.77812499</v>
      </c>
      <c r="F3" s="16">
        <v>-32417854.75</v>
      </c>
      <c r="G3" s="17">
        <v>80000</v>
      </c>
      <c r="H3" s="16">
        <v>121467653.85375001</v>
      </c>
      <c r="I3" s="16">
        <v>-482269918.65000004</v>
      </c>
      <c r="J3" s="16">
        <v>58591363.5625</v>
      </c>
      <c r="K3" s="16">
        <v>58591363.5625</v>
      </c>
      <c r="L3" s="16">
        <v>16.287712379549451</v>
      </c>
      <c r="M3" s="16">
        <v>25.804184689545103</v>
      </c>
      <c r="N3" s="3">
        <v>732.39204453125001</v>
      </c>
      <c r="O3" s="3">
        <v>9.5164723099956543</v>
      </c>
      <c r="P3" s="3">
        <v>0.37866385175012152</v>
      </c>
      <c r="Q3" s="3">
        <v>0.42174615179695063</v>
      </c>
      <c r="R3" s="16" t="s">
        <v>112</v>
      </c>
      <c r="S3" s="16" t="s">
        <v>215</v>
      </c>
      <c r="T3" s="16" t="s">
        <v>51</v>
      </c>
      <c r="U3" s="16" t="s">
        <v>44</v>
      </c>
      <c r="V3" s="16" t="s">
        <v>2990</v>
      </c>
      <c r="W3" s="16">
        <v>1.518</v>
      </c>
      <c r="X3" s="16">
        <v>0.86</v>
      </c>
      <c r="Y3" s="16">
        <v>1.306</v>
      </c>
      <c r="Z3" s="15" t="s">
        <v>62</v>
      </c>
    </row>
    <row r="4" spans="1:26" x14ac:dyDescent="0.5">
      <c r="A4" s="16" t="s">
        <v>2980</v>
      </c>
      <c r="B4" s="16" t="s">
        <v>2981</v>
      </c>
      <c r="C4" s="16" t="s">
        <v>2982</v>
      </c>
      <c r="D4" s="16">
        <v>250346564.22</v>
      </c>
      <c r="E4" s="16">
        <v>-250307916.05499998</v>
      </c>
      <c r="F4" s="16">
        <v>-72114642</v>
      </c>
      <c r="G4" s="17">
        <v>80000</v>
      </c>
      <c r="H4" s="16">
        <v>161202722.44312501</v>
      </c>
      <c r="I4" s="16">
        <v>-907601907.89999998</v>
      </c>
      <c r="J4" s="16">
        <v>54696435.5</v>
      </c>
      <c r="K4" s="16">
        <v>54696435.5</v>
      </c>
      <c r="L4" s="16">
        <v>16.287712379549451</v>
      </c>
      <c r="M4" s="16">
        <v>25.704943481616308</v>
      </c>
      <c r="N4" s="3">
        <v>683.70544374999997</v>
      </c>
      <c r="O4" s="3">
        <v>9.4172311020668591</v>
      </c>
      <c r="P4" s="3">
        <v>0.47026693178941714</v>
      </c>
      <c r="Q4" s="3">
        <v>0.32765555888160669</v>
      </c>
      <c r="R4" s="16" t="s">
        <v>41</v>
      </c>
      <c r="S4" s="16" t="s">
        <v>311</v>
      </c>
      <c r="T4" s="16" t="s">
        <v>60</v>
      </c>
      <c r="U4" s="16" t="s">
        <v>44</v>
      </c>
      <c r="V4" s="16" t="s">
        <v>44</v>
      </c>
      <c r="W4" s="16">
        <v>1.1180000000000001</v>
      </c>
      <c r="X4" s="16">
        <v>1.244</v>
      </c>
      <c r="Y4" s="16">
        <v>1.39</v>
      </c>
      <c r="Z4" s="15" t="s">
        <v>342</v>
      </c>
    </row>
    <row r="5" spans="1:26" x14ac:dyDescent="0.5">
      <c r="A5" s="16" t="s">
        <v>2959</v>
      </c>
      <c r="B5" s="16" t="s">
        <v>2960</v>
      </c>
      <c r="C5" s="16" t="s">
        <v>2961</v>
      </c>
      <c r="D5" s="16">
        <v>220019203.07250002</v>
      </c>
      <c r="E5" s="16">
        <v>-203832349.78999999</v>
      </c>
      <c r="F5" s="16">
        <v>-338723.5625</v>
      </c>
      <c r="G5" s="17">
        <v>80000</v>
      </c>
      <c r="H5" s="16">
        <v>108543651.33</v>
      </c>
      <c r="I5" s="16">
        <v>26824213.975000001</v>
      </c>
      <c r="J5" s="16">
        <v>-40847344.5</v>
      </c>
      <c r="K5" s="16">
        <v>26824213.975000001</v>
      </c>
      <c r="L5" s="16">
        <v>16.287712379549451</v>
      </c>
      <c r="M5" s="16">
        <v>24.677032560785729</v>
      </c>
      <c r="N5" s="3">
        <v>335.30267468750003</v>
      </c>
      <c r="O5" s="3">
        <v>8.3893201812362808</v>
      </c>
      <c r="P5" s="3">
        <v>0.8248741035513879</v>
      </c>
      <c r="Q5" s="3">
        <v>8.3612330607874749E-2</v>
      </c>
      <c r="R5" s="16" t="s">
        <v>425</v>
      </c>
      <c r="S5" s="16" t="s">
        <v>2962</v>
      </c>
      <c r="T5" s="16" t="s">
        <v>51</v>
      </c>
      <c r="U5" s="16" t="s">
        <v>52</v>
      </c>
      <c r="V5" s="16" t="s">
        <v>2963</v>
      </c>
      <c r="W5" s="16">
        <v>4.1749999999999998</v>
      </c>
      <c r="X5" s="16">
        <v>0.76300000000000001</v>
      </c>
      <c r="Y5" s="16">
        <v>3.1869999999999998</v>
      </c>
      <c r="Z5" s="15" t="s">
        <v>62</v>
      </c>
    </row>
    <row r="6" spans="1:26" x14ac:dyDescent="0.5">
      <c r="A6" s="16" t="s">
        <v>2949</v>
      </c>
      <c r="B6" s="16" t="s">
        <v>2950</v>
      </c>
      <c r="C6" s="16" t="s">
        <v>2951</v>
      </c>
      <c r="D6" s="16">
        <v>211667864.22</v>
      </c>
      <c r="E6" s="16">
        <v>-94115988.99499999</v>
      </c>
      <c r="F6" s="16">
        <v>-1252766.5</v>
      </c>
      <c r="G6" s="17">
        <v>80000</v>
      </c>
      <c r="H6" s="16">
        <v>75905683.201875001</v>
      </c>
      <c r="I6" s="16">
        <v>-65474049.100000001</v>
      </c>
      <c r="J6" s="16">
        <v>20202316.5</v>
      </c>
      <c r="K6" s="16">
        <v>20202316.5</v>
      </c>
      <c r="L6" s="16">
        <v>16.287712379549451</v>
      </c>
      <c r="M6" s="16">
        <v>24.268017393398971</v>
      </c>
      <c r="N6" s="3">
        <v>252.52895624999999</v>
      </c>
      <c r="O6" s="3">
        <v>7.9803050138495228</v>
      </c>
      <c r="P6" s="3">
        <v>0.64772835670903839</v>
      </c>
      <c r="Q6" s="3">
        <v>0.18860708967964784</v>
      </c>
      <c r="R6" s="16" t="s">
        <v>105</v>
      </c>
      <c r="S6" s="16" t="s">
        <v>1624</v>
      </c>
      <c r="T6" s="16" t="s">
        <v>80</v>
      </c>
      <c r="U6" s="16" t="s">
        <v>44</v>
      </c>
      <c r="V6" s="16" t="s">
        <v>44</v>
      </c>
      <c r="W6" s="16">
        <v>2.2519999999999998</v>
      </c>
      <c r="X6" s="16">
        <v>1.0569999999999999</v>
      </c>
      <c r="Y6" s="16">
        <v>2.38</v>
      </c>
      <c r="Z6" s="15" t="s">
        <v>45</v>
      </c>
    </row>
    <row r="7" spans="1:26" x14ac:dyDescent="0.5">
      <c r="A7" s="16" t="s">
        <v>2946</v>
      </c>
      <c r="B7" s="16" t="s">
        <v>2947</v>
      </c>
      <c r="C7" s="16" t="s">
        <v>2948</v>
      </c>
      <c r="D7" s="16">
        <v>-7780588.3200000003</v>
      </c>
      <c r="E7" s="16">
        <v>-21725612.509999998</v>
      </c>
      <c r="F7" s="16">
        <v>7810947</v>
      </c>
      <c r="G7" s="17">
        <v>80000</v>
      </c>
      <c r="H7" s="16">
        <v>37967035.454999998</v>
      </c>
      <c r="I7" s="16">
        <v>-388705949.60000002</v>
      </c>
      <c r="J7" s="16">
        <v>17633234.5</v>
      </c>
      <c r="K7" s="16">
        <v>17633234.5</v>
      </c>
      <c r="L7" s="16">
        <v>16.287712379549451</v>
      </c>
      <c r="M7" s="16">
        <v>24.071793799624039</v>
      </c>
      <c r="N7" s="3">
        <v>220.41543125000001</v>
      </c>
      <c r="O7" s="3">
        <v>7.7840814200745907</v>
      </c>
      <c r="P7" s="3">
        <v>0.51400916316395739</v>
      </c>
      <c r="Q7" s="3">
        <v>0.28902913883337761</v>
      </c>
      <c r="R7" s="16" t="s">
        <v>649</v>
      </c>
      <c r="S7" s="16" t="s">
        <v>44</v>
      </c>
      <c r="T7" s="16" t="s">
        <v>240</v>
      </c>
      <c r="U7" s="16" t="s">
        <v>44</v>
      </c>
      <c r="V7" s="16" t="s">
        <v>661</v>
      </c>
      <c r="W7" s="16">
        <v>1.99</v>
      </c>
      <c r="X7" s="16">
        <v>0.36099999999999999</v>
      </c>
      <c r="Y7" s="16">
        <v>0.71899999999999997</v>
      </c>
      <c r="Z7" s="15" t="s">
        <v>82</v>
      </c>
    </row>
    <row r="8" spans="1:26" x14ac:dyDescent="0.5">
      <c r="A8" s="16" t="s">
        <v>2885</v>
      </c>
      <c r="B8" s="16" t="s">
        <v>2886</v>
      </c>
      <c r="C8" s="16" t="s">
        <v>2887</v>
      </c>
      <c r="D8" s="16">
        <v>-432780038.40000004</v>
      </c>
      <c r="E8" s="16">
        <v>55140513.129999995</v>
      </c>
      <c r="F8" s="16">
        <v>-30010538</v>
      </c>
      <c r="G8" s="17">
        <v>80000</v>
      </c>
      <c r="H8" s="16">
        <v>86545182.510000005</v>
      </c>
      <c r="I8" s="16">
        <v>-3925362531.8000002</v>
      </c>
      <c r="J8" s="16">
        <v>16723078</v>
      </c>
      <c r="K8" s="16">
        <v>16723078</v>
      </c>
      <c r="L8" s="16">
        <v>16.287712379549451</v>
      </c>
      <c r="M8" s="16">
        <v>23.995337074228875</v>
      </c>
      <c r="N8" s="3">
        <v>209.03847500000001</v>
      </c>
      <c r="O8" s="3">
        <v>7.7076246946794216</v>
      </c>
      <c r="P8" s="3">
        <v>0.50894866708350694</v>
      </c>
      <c r="Q8" s="3">
        <v>0.29332601869783703</v>
      </c>
      <c r="R8" s="16" t="s">
        <v>105</v>
      </c>
      <c r="S8" s="16" t="s">
        <v>1975</v>
      </c>
      <c r="T8" s="16" t="s">
        <v>107</v>
      </c>
      <c r="U8" s="16" t="s">
        <v>44</v>
      </c>
      <c r="V8" s="16" t="s">
        <v>2888</v>
      </c>
      <c r="W8" s="16">
        <v>0.66700000000000004</v>
      </c>
      <c r="X8" s="16">
        <v>0.58899999999999997</v>
      </c>
      <c r="Y8" s="16">
        <v>0.39200000000000002</v>
      </c>
      <c r="Z8" s="15" t="s">
        <v>485</v>
      </c>
    </row>
    <row r="9" spans="1:26" x14ac:dyDescent="0.5">
      <c r="A9" s="16" t="s">
        <v>2878</v>
      </c>
      <c r="B9" s="16" t="s">
        <v>2879</v>
      </c>
      <c r="C9" s="16" t="s">
        <v>2880</v>
      </c>
      <c r="D9" s="16">
        <v>202411784.40000001</v>
      </c>
      <c r="E9" s="16">
        <v>-13367167.624374999</v>
      </c>
      <c r="F9" s="16">
        <v>0</v>
      </c>
      <c r="G9" s="17">
        <v>80000</v>
      </c>
      <c r="H9" s="16">
        <v>30875742.899999999</v>
      </c>
      <c r="I9" s="16">
        <v>13122620.85</v>
      </c>
      <c r="J9" s="16">
        <v>-3131549.75</v>
      </c>
      <c r="K9" s="16">
        <v>13122620.85</v>
      </c>
      <c r="L9" s="16">
        <v>16.287712379549451</v>
      </c>
      <c r="M9" s="16">
        <v>23.645552548016113</v>
      </c>
      <c r="N9" s="3">
        <v>164.03276062500001</v>
      </c>
      <c r="O9" s="3">
        <v>7.3578401684666641</v>
      </c>
      <c r="P9" s="3">
        <v>0.50719081917757702</v>
      </c>
      <c r="Q9" s="3">
        <v>0.29482861635779856</v>
      </c>
      <c r="R9" s="16" t="s">
        <v>112</v>
      </c>
      <c r="S9" s="16" t="s">
        <v>118</v>
      </c>
      <c r="T9" s="16" t="s">
        <v>51</v>
      </c>
      <c r="U9" s="16" t="s">
        <v>44</v>
      </c>
      <c r="V9" s="16" t="s">
        <v>2881</v>
      </c>
      <c r="W9" s="16">
        <v>1.6459999999999999</v>
      </c>
      <c r="X9" s="16">
        <v>0.45700000000000002</v>
      </c>
      <c r="Y9" s="16">
        <v>0.753</v>
      </c>
      <c r="Z9" s="15" t="s">
        <v>62</v>
      </c>
    </row>
    <row r="10" spans="1:26" x14ac:dyDescent="0.5">
      <c r="A10" s="16" t="s">
        <v>2853</v>
      </c>
      <c r="B10" s="16" t="s">
        <v>2854</v>
      </c>
      <c r="C10" s="16" t="s">
        <v>2855</v>
      </c>
      <c r="D10" s="16">
        <v>108948104.53500001</v>
      </c>
      <c r="E10" s="16">
        <v>-102513940.6875</v>
      </c>
      <c r="F10" s="16">
        <v>-2082378.375</v>
      </c>
      <c r="G10" s="17">
        <v>80000</v>
      </c>
      <c r="H10" s="16">
        <v>10893474.55125</v>
      </c>
      <c r="I10" s="16">
        <v>93202093.650000006</v>
      </c>
      <c r="J10" s="16">
        <v>-8910604.5</v>
      </c>
      <c r="K10" s="16">
        <v>10893474.55125</v>
      </c>
      <c r="L10" s="16">
        <v>16.287712379549451</v>
      </c>
      <c r="M10" s="16">
        <v>23.37696084951995</v>
      </c>
      <c r="N10" s="3">
        <v>136.16843189062499</v>
      </c>
      <c r="O10" s="3">
        <v>7.0892484699705038</v>
      </c>
      <c r="P10" s="3">
        <v>0.76054899006754684</v>
      </c>
      <c r="Q10" s="3">
        <v>0.11887280602814496</v>
      </c>
      <c r="R10" s="16" t="s">
        <v>49</v>
      </c>
      <c r="S10" s="16" t="s">
        <v>118</v>
      </c>
      <c r="T10" s="16" t="s">
        <v>51</v>
      </c>
      <c r="U10" s="16" t="s">
        <v>44</v>
      </c>
      <c r="V10" s="16" t="s">
        <v>2856</v>
      </c>
      <c r="W10" s="16">
        <v>1.294</v>
      </c>
      <c r="X10" s="16">
        <v>0.86899999999999999</v>
      </c>
      <c r="Y10" s="16">
        <v>1.125</v>
      </c>
      <c r="Z10" s="15" t="s">
        <v>62</v>
      </c>
    </row>
    <row r="11" spans="1:26" x14ac:dyDescent="0.5">
      <c r="A11" s="16" t="s">
        <v>2845</v>
      </c>
      <c r="B11" s="16" t="s">
        <v>2846</v>
      </c>
      <c r="C11" s="16" t="s">
        <v>2847</v>
      </c>
      <c r="D11" s="16">
        <v>-9355036.2375000007</v>
      </c>
      <c r="E11" s="16">
        <v>201501764.40375</v>
      </c>
      <c r="F11" s="16">
        <v>-22522404</v>
      </c>
      <c r="G11" s="17">
        <v>80000</v>
      </c>
      <c r="H11" s="16">
        <v>10545194.516249999</v>
      </c>
      <c r="I11" s="16">
        <v>-466327761</v>
      </c>
      <c r="J11" s="16">
        <v>43258007.4375</v>
      </c>
      <c r="K11" s="16">
        <v>10545194.516249999</v>
      </c>
      <c r="L11" s="16">
        <v>16.287712379549451</v>
      </c>
      <c r="M11" s="16">
        <v>23.330082371485485</v>
      </c>
      <c r="N11" s="3">
        <v>131.81493145312498</v>
      </c>
      <c r="O11" s="3">
        <v>7.0423699919360354</v>
      </c>
      <c r="P11" s="3">
        <v>0.49936600519577046</v>
      </c>
      <c r="Q11" s="3">
        <v>0.30158102597827752</v>
      </c>
      <c r="R11" s="16" t="s">
        <v>1312</v>
      </c>
      <c r="S11" s="16" t="s">
        <v>389</v>
      </c>
      <c r="T11" s="16" t="s">
        <v>80</v>
      </c>
      <c r="U11" s="16" t="s">
        <v>44</v>
      </c>
      <c r="V11" s="16" t="s">
        <v>2848</v>
      </c>
      <c r="W11" s="16">
        <v>0.65300000000000002</v>
      </c>
      <c r="X11" s="16">
        <v>1.2290000000000001</v>
      </c>
      <c r="Y11" s="16">
        <v>0.80200000000000005</v>
      </c>
      <c r="Z11" s="15" t="s">
        <v>485</v>
      </c>
    </row>
    <row r="12" spans="1:26" x14ac:dyDescent="0.5">
      <c r="A12" s="16" t="s">
        <v>2838</v>
      </c>
      <c r="B12" s="16" t="s">
        <v>2839</v>
      </c>
      <c r="C12" s="16" t="s">
        <v>2840</v>
      </c>
      <c r="D12" s="16">
        <v>-169820.32500000001</v>
      </c>
      <c r="E12" s="16">
        <v>627180098.91593742</v>
      </c>
      <c r="F12" s="16">
        <v>-80965903.0625</v>
      </c>
      <c r="G12" s="17">
        <v>80000</v>
      </c>
      <c r="H12" s="16">
        <v>8878008.8512500003</v>
      </c>
      <c r="I12" s="16">
        <v>-2215805731.75</v>
      </c>
      <c r="J12" s="16">
        <v>51510691.125</v>
      </c>
      <c r="K12" s="16">
        <v>8878008.8512500003</v>
      </c>
      <c r="L12" s="16">
        <v>16.287712379549451</v>
      </c>
      <c r="M12" s="16">
        <v>23.08180471633457</v>
      </c>
      <c r="N12" s="3">
        <v>110.975110640625</v>
      </c>
      <c r="O12" s="3">
        <v>6.7940923367851198</v>
      </c>
      <c r="P12" s="3">
        <v>0.45198775830576121</v>
      </c>
      <c r="Q12" s="3">
        <v>0.34487332751661076</v>
      </c>
      <c r="R12" s="16" t="s">
        <v>44</v>
      </c>
      <c r="S12" s="16" t="s">
        <v>1851</v>
      </c>
      <c r="T12" s="16" t="s">
        <v>2841</v>
      </c>
      <c r="U12" s="16" t="s">
        <v>44</v>
      </c>
      <c r="V12" s="16" t="s">
        <v>44</v>
      </c>
      <c r="W12" s="16">
        <v>0.92700000000000005</v>
      </c>
      <c r="X12" s="16">
        <v>0.74299999999999999</v>
      </c>
      <c r="Y12" s="16">
        <v>0.68899999999999995</v>
      </c>
      <c r="Z12" s="15" t="s">
        <v>62</v>
      </c>
    </row>
    <row r="13" spans="1:26" x14ac:dyDescent="0.5">
      <c r="A13" s="16" t="s">
        <v>2835</v>
      </c>
      <c r="B13" s="16" t="s">
        <v>2836</v>
      </c>
      <c r="C13" s="16" t="s">
        <v>2837</v>
      </c>
      <c r="D13" s="16">
        <v>115481069.02500001</v>
      </c>
      <c r="E13" s="16">
        <v>-53573854.301562496</v>
      </c>
      <c r="F13" s="16">
        <v>0</v>
      </c>
      <c r="G13" s="17">
        <v>80000</v>
      </c>
      <c r="H13" s="16">
        <v>15403300.455</v>
      </c>
      <c r="I13" s="16">
        <v>8430778.5999999996</v>
      </c>
      <c r="J13" s="16">
        <v>-9095730.78125</v>
      </c>
      <c r="K13" s="16">
        <v>8430778.5999999996</v>
      </c>
      <c r="L13" s="16">
        <v>16.287712379549451</v>
      </c>
      <c r="M13" s="16">
        <v>23.007234442542362</v>
      </c>
      <c r="N13" s="3">
        <v>105.3847325</v>
      </c>
      <c r="O13" s="3">
        <v>6.7195220629929135</v>
      </c>
      <c r="P13" s="3">
        <v>0.76936841889811758</v>
      </c>
      <c r="Q13" s="3">
        <v>0.11386564462105878</v>
      </c>
      <c r="R13" s="16" t="s">
        <v>847</v>
      </c>
      <c r="S13" s="16" t="s">
        <v>650</v>
      </c>
      <c r="T13" s="16" t="s">
        <v>804</v>
      </c>
      <c r="U13" s="16" t="s">
        <v>44</v>
      </c>
      <c r="V13" s="16" t="s">
        <v>44</v>
      </c>
      <c r="W13" s="16">
        <v>0.32100000000000001</v>
      </c>
      <c r="X13" s="16">
        <v>0.29299999999999998</v>
      </c>
      <c r="Y13" s="16">
        <v>9.4E-2</v>
      </c>
      <c r="Z13" s="15" t="s">
        <v>62</v>
      </c>
    </row>
    <row r="14" spans="1:26" x14ac:dyDescent="0.5">
      <c r="A14" s="16" t="s">
        <v>2831</v>
      </c>
      <c r="B14" s="16" t="s">
        <v>2832</v>
      </c>
      <c r="C14" s="16" t="s">
        <v>2833</v>
      </c>
      <c r="D14" s="16">
        <v>-324367060.98000002</v>
      </c>
      <c r="E14" s="16">
        <v>216160586.94062498</v>
      </c>
      <c r="F14" s="16">
        <v>-26756535</v>
      </c>
      <c r="G14" s="17">
        <v>80000</v>
      </c>
      <c r="H14" s="16">
        <v>8157647.6662499998</v>
      </c>
      <c r="I14" s="16">
        <v>-1718245680</v>
      </c>
      <c r="J14" s="16">
        <v>93887114.8125</v>
      </c>
      <c r="K14" s="16">
        <v>8157647.6662499998</v>
      </c>
      <c r="L14" s="16">
        <v>16.287712379549451</v>
      </c>
      <c r="M14" s="16">
        <v>22.959721766926439</v>
      </c>
      <c r="N14" s="3">
        <v>101.970595828125</v>
      </c>
      <c r="O14" s="3">
        <v>6.6720093873769901</v>
      </c>
      <c r="P14" s="3">
        <v>0.56511542251093005</v>
      </c>
      <c r="Q14" s="3">
        <v>0.24786284025121311</v>
      </c>
      <c r="R14" s="16" t="s">
        <v>105</v>
      </c>
      <c r="S14" s="16" t="s">
        <v>380</v>
      </c>
      <c r="T14" s="16" t="s">
        <v>80</v>
      </c>
      <c r="U14" s="16" t="s">
        <v>44</v>
      </c>
      <c r="V14" s="16" t="s">
        <v>2834</v>
      </c>
      <c r="W14" s="16">
        <v>1.32</v>
      </c>
      <c r="X14" s="16">
        <v>0.27900000000000003</v>
      </c>
      <c r="Y14" s="16">
        <v>0.36899999999999999</v>
      </c>
      <c r="Z14" s="15" t="s">
        <v>485</v>
      </c>
    </row>
    <row r="15" spans="1:26" x14ac:dyDescent="0.5">
      <c r="A15" s="16" t="s">
        <v>2805</v>
      </c>
      <c r="B15" s="16" t="s">
        <v>2806</v>
      </c>
      <c r="C15" s="16" t="s">
        <v>2807</v>
      </c>
      <c r="D15" s="16">
        <v>54554451</v>
      </c>
      <c r="E15" s="16">
        <v>-17815515.395</v>
      </c>
      <c r="F15" s="16">
        <v>0</v>
      </c>
      <c r="G15" s="17">
        <v>80000</v>
      </c>
      <c r="H15" s="16">
        <v>7376019.7199999997</v>
      </c>
      <c r="I15" s="16">
        <v>186848346</v>
      </c>
      <c r="J15" s="16">
        <v>-3024705.5</v>
      </c>
      <c r="K15" s="16">
        <v>7376019.7199999997</v>
      </c>
      <c r="L15" s="16">
        <v>16.287712379549451</v>
      </c>
      <c r="M15" s="16">
        <v>22.814411082183099</v>
      </c>
      <c r="N15" s="3">
        <v>92.200246499999992</v>
      </c>
      <c r="O15" s="3">
        <v>6.5266987026336478</v>
      </c>
      <c r="P15" s="3">
        <v>0.57545022206679852</v>
      </c>
      <c r="Q15" s="3">
        <v>0.23999223800586905</v>
      </c>
      <c r="R15" s="16" t="s">
        <v>937</v>
      </c>
      <c r="S15" s="16" t="s">
        <v>994</v>
      </c>
      <c r="T15" s="16" t="s">
        <v>1112</v>
      </c>
      <c r="U15" s="16" t="s">
        <v>52</v>
      </c>
      <c r="V15" s="16" t="s">
        <v>2808</v>
      </c>
      <c r="W15" s="16">
        <v>3.1429999999999998</v>
      </c>
      <c r="X15" s="16">
        <v>0.20599999999999999</v>
      </c>
      <c r="Y15" s="16">
        <v>0.64800000000000002</v>
      </c>
      <c r="Z15" s="15" t="s">
        <v>485</v>
      </c>
    </row>
    <row r="16" spans="1:26" x14ac:dyDescent="0.5">
      <c r="A16" s="16" t="s">
        <v>2796</v>
      </c>
      <c r="B16" s="16" t="s">
        <v>2797</v>
      </c>
      <c r="C16" s="16" t="s">
        <v>2798</v>
      </c>
      <c r="D16" s="16">
        <v>337588141.86000001</v>
      </c>
      <c r="E16" s="16">
        <v>-261038425.54749998</v>
      </c>
      <c r="F16" s="16">
        <v>0</v>
      </c>
      <c r="G16" s="17">
        <v>80000</v>
      </c>
      <c r="H16" s="16">
        <v>67167783.689062506</v>
      </c>
      <c r="I16" s="16">
        <v>6018078.0499999998</v>
      </c>
      <c r="J16" s="16">
        <v>-44318917.75</v>
      </c>
      <c r="K16" s="16">
        <v>6018078.0499999998</v>
      </c>
      <c r="L16" s="16">
        <v>16.287712379549451</v>
      </c>
      <c r="M16" s="16">
        <v>22.520871386799303</v>
      </c>
      <c r="N16" s="3">
        <v>75.225975625000004</v>
      </c>
      <c r="O16" s="3">
        <v>6.2331590072498555</v>
      </c>
      <c r="P16" s="3">
        <v>0.92805266039117107</v>
      </c>
      <c r="Q16" s="3">
        <v>3.2427379957398819E-2</v>
      </c>
      <c r="R16" s="16" t="s">
        <v>409</v>
      </c>
      <c r="S16" s="16" t="s">
        <v>728</v>
      </c>
      <c r="T16" s="16" t="s">
        <v>396</v>
      </c>
      <c r="U16" s="16" t="s">
        <v>44</v>
      </c>
      <c r="V16" s="16" t="s">
        <v>892</v>
      </c>
      <c r="W16" s="16">
        <v>1.359</v>
      </c>
      <c r="X16" s="16">
        <v>4.2000000000000003E-2</v>
      </c>
      <c r="Y16" s="16">
        <v>5.7000000000000002E-2</v>
      </c>
      <c r="Z16" s="15" t="s">
        <v>62</v>
      </c>
    </row>
    <row r="17" spans="1:26" x14ac:dyDescent="0.5">
      <c r="A17" s="16" t="s">
        <v>2760</v>
      </c>
      <c r="B17" s="16" t="s">
        <v>2761</v>
      </c>
      <c r="C17" s="16" t="s">
        <v>2762</v>
      </c>
      <c r="D17" s="16">
        <v>130180053.36</v>
      </c>
      <c r="E17" s="16">
        <v>-6986756.6531249993</v>
      </c>
      <c r="F17" s="16">
        <v>-140872.5</v>
      </c>
      <c r="G17" s="17">
        <v>80000</v>
      </c>
      <c r="H17" s="16">
        <v>20747202.581250001</v>
      </c>
      <c r="I17" s="16">
        <v>-14698828.25</v>
      </c>
      <c r="J17" s="16">
        <v>5631195</v>
      </c>
      <c r="K17" s="16">
        <v>5631195</v>
      </c>
      <c r="L17" s="16">
        <v>16.287712379549451</v>
      </c>
      <c r="M17" s="16">
        <v>22.425009679486354</v>
      </c>
      <c r="N17" s="3">
        <v>70.389937500000002</v>
      </c>
      <c r="O17" s="3">
        <v>6.1372972999369066</v>
      </c>
      <c r="P17" s="3">
        <v>0.41467789350036777</v>
      </c>
      <c r="Q17" s="3">
        <v>0.38228911627983947</v>
      </c>
      <c r="R17" s="16" t="s">
        <v>472</v>
      </c>
      <c r="S17" s="16" t="s">
        <v>118</v>
      </c>
      <c r="T17" s="16" t="s">
        <v>222</v>
      </c>
      <c r="U17" s="16" t="s">
        <v>44</v>
      </c>
      <c r="V17" s="16" t="s">
        <v>2763</v>
      </c>
      <c r="W17" s="16">
        <v>1.4119999999999999</v>
      </c>
      <c r="X17" s="16">
        <v>0.97299999999999998</v>
      </c>
      <c r="Y17" s="16">
        <v>1.3740000000000001</v>
      </c>
      <c r="Z17" s="15" t="s">
        <v>158</v>
      </c>
    </row>
    <row r="18" spans="1:26" x14ac:dyDescent="0.5">
      <c r="A18" s="16" t="s">
        <v>2753</v>
      </c>
      <c r="B18" s="16" t="s">
        <v>2754</v>
      </c>
      <c r="C18" s="16" t="s">
        <v>2755</v>
      </c>
      <c r="D18" s="16">
        <v>66949422.180000007</v>
      </c>
      <c r="E18" s="16">
        <v>-18622333.484999999</v>
      </c>
      <c r="F18" s="16">
        <v>-2432163.25</v>
      </c>
      <c r="G18" s="17">
        <v>80000</v>
      </c>
      <c r="H18" s="16">
        <v>5012177.1224999996</v>
      </c>
      <c r="I18" s="16">
        <v>23494087.800000001</v>
      </c>
      <c r="J18" s="16">
        <v>-5629447.5</v>
      </c>
      <c r="K18" s="16">
        <v>5012177.1224999996</v>
      </c>
      <c r="L18" s="16">
        <v>16.287712379549451</v>
      </c>
      <c r="M18" s="16">
        <v>22.257005967471031</v>
      </c>
      <c r="N18" s="3">
        <v>62.652214031249997</v>
      </c>
      <c r="O18" s="3">
        <v>5.9692935879215785</v>
      </c>
      <c r="P18" s="3">
        <v>0.82273146846392042</v>
      </c>
      <c r="Q18" s="3">
        <v>8.4741891147839435E-2</v>
      </c>
      <c r="R18" s="16" t="s">
        <v>220</v>
      </c>
      <c r="S18" s="16" t="s">
        <v>79</v>
      </c>
      <c r="T18" s="16" t="s">
        <v>145</v>
      </c>
      <c r="U18" s="16" t="s">
        <v>44</v>
      </c>
      <c r="V18" s="16" t="s">
        <v>2756</v>
      </c>
      <c r="W18" s="16">
        <v>1.492</v>
      </c>
      <c r="X18" s="16">
        <v>2.2810000000000001</v>
      </c>
      <c r="Y18" s="16">
        <v>3.403</v>
      </c>
      <c r="Z18" s="15" t="s">
        <v>82</v>
      </c>
    </row>
    <row r="19" spans="1:26" x14ac:dyDescent="0.5">
      <c r="A19" s="16" t="s">
        <v>2735</v>
      </c>
      <c r="B19" s="16" t="s">
        <v>2736</v>
      </c>
      <c r="C19" s="16" t="s">
        <v>2737</v>
      </c>
      <c r="D19" s="16">
        <v>15077381.223750001</v>
      </c>
      <c r="E19" s="16">
        <v>-6835581.3362499997</v>
      </c>
      <c r="F19" s="16">
        <v>-469217.03125</v>
      </c>
      <c r="G19" s="17">
        <v>80000</v>
      </c>
      <c r="H19" s="16">
        <v>4186458.75</v>
      </c>
      <c r="I19" s="16">
        <v>12006733.612500001</v>
      </c>
      <c r="J19" s="16">
        <v>-2611107.5</v>
      </c>
      <c r="K19" s="16">
        <v>4186458.75</v>
      </c>
      <c r="L19" s="16">
        <v>16.287712379549451</v>
      </c>
      <c r="M19" s="16">
        <v>21.997298979361858</v>
      </c>
      <c r="N19" s="3">
        <v>52.330734374999999</v>
      </c>
      <c r="O19" s="3">
        <v>5.7095865998124076</v>
      </c>
      <c r="P19" s="3">
        <v>0.84662356625862911</v>
      </c>
      <c r="Q19" s="3">
        <v>7.2309646854642542E-2</v>
      </c>
      <c r="R19" s="16" t="s">
        <v>425</v>
      </c>
      <c r="S19" s="16" t="s">
        <v>2738</v>
      </c>
      <c r="T19" s="16" t="s">
        <v>51</v>
      </c>
      <c r="U19" s="16" t="s">
        <v>52</v>
      </c>
      <c r="V19" s="16" t="s">
        <v>2739</v>
      </c>
      <c r="W19" s="16">
        <v>1.998</v>
      </c>
      <c r="X19" s="16">
        <v>0.432</v>
      </c>
      <c r="Y19" s="16">
        <v>0.86399999999999999</v>
      </c>
      <c r="Z19" s="15" t="s">
        <v>158</v>
      </c>
    </row>
    <row r="20" spans="1:26" x14ac:dyDescent="0.5">
      <c r="A20" s="16" t="s">
        <v>2728</v>
      </c>
      <c r="B20" s="16" t="s">
        <v>2729</v>
      </c>
      <c r="C20" s="16" t="s">
        <v>2730</v>
      </c>
      <c r="D20" s="16">
        <v>23041696.740000002</v>
      </c>
      <c r="E20" s="16">
        <v>-6870958.8849999998</v>
      </c>
      <c r="F20" s="16">
        <v>-1381231.5</v>
      </c>
      <c r="G20" s="17">
        <v>80000</v>
      </c>
      <c r="H20" s="16">
        <v>9909181.8112499993</v>
      </c>
      <c r="I20" s="16">
        <v>-32079578.100000001</v>
      </c>
      <c r="J20" s="16">
        <v>3119604</v>
      </c>
      <c r="K20" s="16">
        <v>3119604</v>
      </c>
      <c r="L20" s="16">
        <v>16.287712379549451</v>
      </c>
      <c r="M20" s="16">
        <v>21.572931475496539</v>
      </c>
      <c r="N20" s="3">
        <v>38.995049999999999</v>
      </c>
      <c r="O20" s="3">
        <v>5.2852190959470899</v>
      </c>
      <c r="P20" s="3">
        <v>0.32109771504176898</v>
      </c>
      <c r="Q20" s="3">
        <v>0.49336278489840535</v>
      </c>
      <c r="R20" s="16" t="s">
        <v>131</v>
      </c>
      <c r="S20" s="16" t="s">
        <v>42</v>
      </c>
      <c r="T20" s="16" t="s">
        <v>60</v>
      </c>
      <c r="U20" s="16" t="s">
        <v>44</v>
      </c>
      <c r="V20" s="16" t="s">
        <v>405</v>
      </c>
      <c r="W20" s="16">
        <v>1.294</v>
      </c>
      <c r="X20" s="16">
        <v>0.92100000000000004</v>
      </c>
      <c r="Y20" s="16">
        <v>1.1919999999999999</v>
      </c>
      <c r="Z20" s="15" t="s">
        <v>45</v>
      </c>
    </row>
    <row r="21" spans="1:26" x14ac:dyDescent="0.5">
      <c r="A21" s="16" t="s">
        <v>2687</v>
      </c>
      <c r="B21" s="16" t="s">
        <v>2688</v>
      </c>
      <c r="C21" s="16" t="s">
        <v>2689</v>
      </c>
      <c r="D21" s="16">
        <v>-49194676.859999999</v>
      </c>
      <c r="E21" s="16">
        <v>-31407425.172499999</v>
      </c>
      <c r="F21" s="16">
        <v>-35394680.5</v>
      </c>
      <c r="G21" s="17">
        <v>80000</v>
      </c>
      <c r="H21" s="16">
        <v>2593511.58</v>
      </c>
      <c r="I21" s="16">
        <v>-433689860.5</v>
      </c>
      <c r="J21" s="16">
        <v>5391334.75</v>
      </c>
      <c r="K21" s="16">
        <v>2593511.58</v>
      </c>
      <c r="L21" s="16">
        <v>16.287712379549451</v>
      </c>
      <c r="M21" s="16">
        <v>21.30647538065702</v>
      </c>
      <c r="N21" s="3">
        <v>32.41889475</v>
      </c>
      <c r="O21" s="3">
        <v>5.0187630011075681</v>
      </c>
      <c r="P21" s="3">
        <v>0.56136115341857429</v>
      </c>
      <c r="Q21" s="3">
        <v>0.25075764414133384</v>
      </c>
      <c r="R21" s="16" t="s">
        <v>2690</v>
      </c>
      <c r="S21" s="16" t="s">
        <v>42</v>
      </c>
      <c r="T21" s="16" t="s">
        <v>44</v>
      </c>
      <c r="U21" s="16" t="s">
        <v>44</v>
      </c>
      <c r="V21" s="16" t="s">
        <v>44</v>
      </c>
      <c r="W21" s="16">
        <v>0.91700000000000004</v>
      </c>
      <c r="X21" s="16">
        <v>1.7889999999999999</v>
      </c>
      <c r="Y21" s="16">
        <v>1.641</v>
      </c>
      <c r="Z21" s="15" t="s">
        <v>45</v>
      </c>
    </row>
    <row r="22" spans="1:26" x14ac:dyDescent="0.5">
      <c r="A22" s="16" t="s">
        <v>2684</v>
      </c>
      <c r="B22" s="16" t="s">
        <v>2685</v>
      </c>
      <c r="C22" s="16" t="s">
        <v>2686</v>
      </c>
      <c r="D22" s="16">
        <v>26802278.220000003</v>
      </c>
      <c r="E22" s="16">
        <v>-3740167.67</v>
      </c>
      <c r="F22" s="16">
        <v>-3252783.5</v>
      </c>
      <c r="G22" s="17">
        <v>80000</v>
      </c>
      <c r="H22" s="16">
        <v>0</v>
      </c>
      <c r="I22" s="16">
        <v>77263129</v>
      </c>
      <c r="J22" s="16">
        <v>2587894.25</v>
      </c>
      <c r="K22" s="16">
        <v>2587894.25</v>
      </c>
      <c r="L22" s="16">
        <v>16.287712379549451</v>
      </c>
      <c r="M22" s="16">
        <v>21.303347234522569</v>
      </c>
      <c r="N22" s="3">
        <v>32.348678124999999</v>
      </c>
      <c r="O22" s="3">
        <v>5.0156348549731167</v>
      </c>
      <c r="P22" s="3">
        <v>0.59466457698081088</v>
      </c>
      <c r="Q22" s="3">
        <v>0.22572793081290568</v>
      </c>
      <c r="R22" s="16" t="s">
        <v>649</v>
      </c>
      <c r="S22" s="16" t="s">
        <v>414</v>
      </c>
      <c r="T22" s="16" t="s">
        <v>51</v>
      </c>
      <c r="U22" s="16" t="s">
        <v>44</v>
      </c>
      <c r="V22" s="16" t="s">
        <v>984</v>
      </c>
      <c r="W22" s="16">
        <v>3.847</v>
      </c>
      <c r="X22" s="16">
        <v>0.13700000000000001</v>
      </c>
      <c r="Y22" s="16">
        <v>0.52900000000000003</v>
      </c>
      <c r="Z22" s="15" t="s">
        <v>62</v>
      </c>
    </row>
    <row r="23" spans="1:26" x14ac:dyDescent="0.5">
      <c r="A23" s="16" t="s">
        <v>2679</v>
      </c>
      <c r="B23" s="16" t="s">
        <v>2680</v>
      </c>
      <c r="C23" s="16" t="s">
        <v>2681</v>
      </c>
      <c r="D23" s="16">
        <v>-27361690.890000001</v>
      </c>
      <c r="E23" s="16">
        <v>0</v>
      </c>
      <c r="F23" s="16">
        <v>-6057800.6875</v>
      </c>
      <c r="G23" s="17">
        <v>80000</v>
      </c>
      <c r="H23" s="16">
        <v>2363572.9584375001</v>
      </c>
      <c r="I23" s="16">
        <v>-126183156.40000001</v>
      </c>
      <c r="J23" s="16">
        <v>29090160</v>
      </c>
      <c r="K23" s="16">
        <v>2363572.9584375001</v>
      </c>
      <c r="L23" s="16">
        <v>16.287712379549451</v>
      </c>
      <c r="M23" s="16">
        <v>21.17253796761559</v>
      </c>
      <c r="N23" s="3">
        <v>29.544661980468749</v>
      </c>
      <c r="O23" s="3">
        <v>4.8848255880661382</v>
      </c>
      <c r="P23" s="3">
        <v>0.73646519280441414</v>
      </c>
      <c r="Q23" s="3">
        <v>0.13284777418481458</v>
      </c>
      <c r="R23" s="16" t="s">
        <v>2682</v>
      </c>
      <c r="S23" s="16" t="s">
        <v>732</v>
      </c>
      <c r="T23" s="16" t="s">
        <v>80</v>
      </c>
      <c r="U23" s="16" t="s">
        <v>44</v>
      </c>
      <c r="V23" s="16" t="s">
        <v>2683</v>
      </c>
      <c r="W23" s="16">
        <v>4.266</v>
      </c>
      <c r="X23" s="16">
        <v>0.56000000000000005</v>
      </c>
      <c r="Y23" s="16">
        <v>2.3889999999999998</v>
      </c>
      <c r="Z23" s="15" t="s">
        <v>485</v>
      </c>
    </row>
    <row r="24" spans="1:26" x14ac:dyDescent="0.5">
      <c r="A24" s="16" t="s">
        <v>2675</v>
      </c>
      <c r="B24" s="16" t="s">
        <v>2676</v>
      </c>
      <c r="C24" s="16" t="s">
        <v>2677</v>
      </c>
      <c r="D24" s="16">
        <v>-41075982.390000001</v>
      </c>
      <c r="E24" s="16">
        <v>20130649.838749997</v>
      </c>
      <c r="F24" s="16">
        <v>-6059755.25</v>
      </c>
      <c r="G24" s="17">
        <v>80000</v>
      </c>
      <c r="H24" s="16">
        <v>1739818.395</v>
      </c>
      <c r="I24" s="16">
        <v>-846709981.20000005</v>
      </c>
      <c r="J24" s="16">
        <v>19882227.25</v>
      </c>
      <c r="K24" s="16">
        <v>1739818.395</v>
      </c>
      <c r="L24" s="16">
        <v>16.287712379549451</v>
      </c>
      <c r="M24" s="16">
        <v>20.730505292463437</v>
      </c>
      <c r="N24" s="3">
        <v>21.747729937500001</v>
      </c>
      <c r="O24" s="3">
        <v>4.4427929129139896</v>
      </c>
      <c r="P24" s="3">
        <v>0.46932937734336611</v>
      </c>
      <c r="Q24" s="3">
        <v>0.32852226057803069</v>
      </c>
      <c r="R24" s="16" t="s">
        <v>105</v>
      </c>
      <c r="S24" s="16" t="s">
        <v>395</v>
      </c>
      <c r="T24" s="16" t="s">
        <v>80</v>
      </c>
      <c r="U24" s="16" t="s">
        <v>44</v>
      </c>
      <c r="V24" s="16" t="s">
        <v>2678</v>
      </c>
      <c r="W24" s="16">
        <v>1.0409999999999999</v>
      </c>
      <c r="X24" s="16">
        <v>0.45700000000000002</v>
      </c>
      <c r="Y24" s="16">
        <v>0.47599999999999998</v>
      </c>
      <c r="Z24" s="15" t="s">
        <v>485</v>
      </c>
    </row>
    <row r="26" spans="1:26" x14ac:dyDescent="0.5">
      <c r="M26" s="15" t="s">
        <v>2995</v>
      </c>
    </row>
  </sheetData>
  <autoFilter ref="A1:Z1" xr:uid="{3D119D90-5C49-447F-B478-BE19489B9B28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Info Card</vt:lpstr>
      <vt:lpstr>Normalized without Histone</vt:lpstr>
      <vt:lpstr>Normalized Results</vt:lpstr>
      <vt:lpstr>Found only DMSO</vt:lpstr>
      <vt:lpstr>Found only CCCP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Laura Lüdecke</cp:lastModifiedBy>
  <dcterms:created xsi:type="dcterms:W3CDTF">2023-08-01T16:28:58Z</dcterms:created>
  <dcterms:modified xsi:type="dcterms:W3CDTF">2024-03-01T16:00:12Z</dcterms:modified>
</cp:coreProperties>
</file>